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
    </mc:Choice>
  </mc:AlternateContent>
  <xr:revisionPtr revIDLastSave="0" documentId="13_ncr:1_{0AC2B9B7-37A4-4F3C-8662-0E3D0B2D9338}" xr6:coauthVersionLast="46" xr6:coauthVersionMax="46" xr10:uidLastSave="{00000000-0000-0000-0000-000000000000}"/>
  <bookViews>
    <workbookView xWindow="1275" yWindow="465" windowWidth="21600" windowHeight="11385" tabRatio="825" activeTab="2" xr2:uid="{00000000-000D-0000-FFFF-FFFF00000000}"/>
  </bookViews>
  <sheets>
    <sheet name="地域密着型通所介護" sheetId="1" r:id="rId1"/>
    <sheet name="別紙7" sheetId="3" r:id="rId2"/>
    <sheet name="別紙12-3" sheetId="9" r:id="rId3"/>
    <sheet name="別紙12-3(添付)" sheetId="10" r:id="rId4"/>
    <sheet name="別紙12-3(勤続証明)" sheetId="7" r:id="rId5"/>
    <sheet name="別紙19" sheetId="8" r:id="rId6"/>
    <sheet name="参考（認知症加算）" sheetId="4" r:id="rId7"/>
    <sheet name="参考（中重度ケア体制）" sheetId="2" r:id="rId8"/>
    <sheet name="別紙5－2" sheetId="11" r:id="rId9"/>
    <sheet name="申請様式" sheetId="12" r:id="rId10"/>
    <sheet name="参考様式" sheetId="13" r:id="rId11"/>
  </sheets>
  <definedNames>
    <definedName name="_xlnm._FilterDatabase" localSheetId="9" hidden="1">申請様式!$B$15:$AF$28</definedName>
    <definedName name="_xlnm.Print_Area" localSheetId="7">'参考（中重度ケア体制）'!$A$1:$K$43</definedName>
    <definedName name="_xlnm.Print_Area" localSheetId="6">'参考（認知症加算）'!$A$1:$P$44</definedName>
    <definedName name="_xlnm.Print_Area" localSheetId="10">参考様式!$A$1:$T$28</definedName>
    <definedName name="_xlnm.Print_Area" localSheetId="9">申請様式!$A$1:$AG$77</definedName>
    <definedName name="_xlnm.Print_Area" localSheetId="2">'別紙12-3'!$A$1:$Y$37</definedName>
    <definedName name="_xlnm.Print_Area" localSheetId="3">'別紙12-3(添付)'!$A$1:$N$86</definedName>
    <definedName name="_xlnm.Print_Area" localSheetId="5">別紙19!$A$1:$X$34</definedName>
    <definedName name="_xlnm.Print_Area" localSheetId="8">'別紙5－2'!$A$1:$AG$61</definedName>
    <definedName name="_xlnm.Print_Area" localSheetId="1">別紙7!$A$1:$AJ$81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3" l="1"/>
  <c r="R17" i="13"/>
  <c r="R19" i="13" s="1"/>
  <c r="Q17" i="13"/>
  <c r="Q19" i="13" s="1"/>
  <c r="P17" i="13"/>
  <c r="P19" i="13" s="1"/>
  <c r="O17" i="13"/>
  <c r="O19" i="13" s="1"/>
  <c r="N17" i="13"/>
  <c r="N19" i="13" s="1"/>
  <c r="M17" i="13"/>
  <c r="M19" i="13" s="1"/>
  <c r="L17" i="13"/>
  <c r="L19" i="13" s="1"/>
  <c r="K17" i="13"/>
  <c r="K19" i="13" s="1"/>
  <c r="J17" i="13"/>
  <c r="J19" i="13" s="1"/>
  <c r="I17" i="13"/>
  <c r="I19" i="13" s="1"/>
  <c r="H17" i="13"/>
  <c r="H19" i="13" s="1"/>
  <c r="G17" i="13"/>
  <c r="G19" i="13" s="1"/>
  <c r="P7" i="13"/>
  <c r="W74" i="12"/>
  <c r="L74" i="12"/>
  <c r="W73" i="12"/>
  <c r="L73" i="12"/>
  <c r="W72" i="12"/>
  <c r="L72" i="12"/>
  <c r="W71" i="12"/>
  <c r="L71" i="12"/>
  <c r="W70" i="12"/>
  <c r="L70" i="12"/>
  <c r="W69" i="12"/>
  <c r="L69" i="12"/>
  <c r="W68" i="12"/>
  <c r="L68" i="12"/>
  <c r="W67" i="12"/>
  <c r="L67" i="12"/>
  <c r="W66" i="12"/>
  <c r="L66" i="12"/>
  <c r="W65" i="12"/>
  <c r="L65" i="12"/>
  <c r="W64" i="12"/>
  <c r="L64" i="12"/>
  <c r="W63" i="12"/>
  <c r="L63" i="12"/>
  <c r="W62" i="12"/>
  <c r="L62" i="12"/>
  <c r="W61" i="12"/>
  <c r="L61" i="12"/>
  <c r="W60" i="12"/>
  <c r="L60" i="12"/>
  <c r="W59" i="12"/>
  <c r="L59" i="12"/>
  <c r="L58" i="12"/>
  <c r="L57" i="12"/>
  <c r="Q56" i="12"/>
  <c r="W58" i="12" s="1"/>
  <c r="L56" i="12"/>
  <c r="L41" i="12"/>
  <c r="L40" i="12"/>
  <c r="U39" i="12"/>
  <c r="AA41" i="12" s="1"/>
  <c r="L39" i="12"/>
  <c r="U38" i="12"/>
  <c r="AA40" i="12" s="1"/>
  <c r="L38" i="12"/>
  <c r="U37" i="12"/>
  <c r="AA39" i="12" s="1"/>
  <c r="L37" i="12"/>
  <c r="U36" i="12"/>
  <c r="AA38" i="12" s="1"/>
  <c r="L36" i="12"/>
  <c r="U35" i="12"/>
  <c r="AA37" i="12" s="1"/>
  <c r="L35" i="12"/>
  <c r="Q34" i="12"/>
  <c r="U34" i="12" s="1"/>
  <c r="AA36" i="12" s="1"/>
  <c r="L34" i="12"/>
  <c r="AJ20" i="12"/>
  <c r="AI20" i="12"/>
  <c r="H20" i="12"/>
  <c r="H19" i="12"/>
  <c r="AI18" i="12"/>
  <c r="AJ18" i="12" s="1"/>
  <c r="AI16" i="12"/>
  <c r="AJ2" i="12"/>
  <c r="AJ8" i="12" s="1"/>
  <c r="S20" i="13" l="1"/>
  <c r="S21" i="13" s="1"/>
  <c r="S19" i="13"/>
  <c r="N35" i="10" l="1"/>
  <c r="D37" i="10"/>
  <c r="E37" i="10"/>
  <c r="F37" i="10"/>
  <c r="G37" i="10"/>
  <c r="H37" i="10"/>
  <c r="I37" i="10"/>
  <c r="J37" i="10"/>
  <c r="K37" i="10"/>
  <c r="L37" i="10"/>
  <c r="M37" i="10"/>
  <c r="D38" i="10"/>
  <c r="E38" i="10"/>
  <c r="F38" i="10"/>
  <c r="G38" i="10"/>
  <c r="H38" i="10"/>
  <c r="I38" i="10"/>
  <c r="J38" i="10"/>
  <c r="K38" i="10"/>
  <c r="L38" i="10"/>
  <c r="M38" i="10"/>
  <c r="C38" i="10"/>
  <c r="C37" i="10"/>
  <c r="E81" i="10"/>
  <c r="D81" i="10"/>
  <c r="C81" i="10"/>
  <c r="E80" i="10"/>
  <c r="D80" i="10"/>
  <c r="C80" i="10"/>
  <c r="F79" i="10"/>
  <c r="F78" i="10"/>
  <c r="F77" i="10"/>
  <c r="F76" i="10"/>
  <c r="E69" i="10"/>
  <c r="D69" i="10"/>
  <c r="C69" i="10"/>
  <c r="F68" i="10"/>
  <c r="F67" i="10"/>
  <c r="E58" i="10"/>
  <c r="D58" i="10"/>
  <c r="C58" i="10"/>
  <c r="E57" i="10"/>
  <c r="D57" i="10"/>
  <c r="C57" i="10"/>
  <c r="F56" i="10"/>
  <c r="F55" i="10"/>
  <c r="F54" i="10"/>
  <c r="N36" i="10"/>
  <c r="N34" i="10"/>
  <c r="N33" i="10"/>
  <c r="M26" i="10"/>
  <c r="L26" i="10"/>
  <c r="K26" i="10"/>
  <c r="J26" i="10"/>
  <c r="I26" i="10"/>
  <c r="H26" i="10"/>
  <c r="G26" i="10"/>
  <c r="F26" i="10"/>
  <c r="E26" i="10"/>
  <c r="D26" i="10"/>
  <c r="C26" i="10"/>
  <c r="N25" i="10"/>
  <c r="N24" i="10"/>
  <c r="M15" i="10"/>
  <c r="L15" i="10"/>
  <c r="K15" i="10"/>
  <c r="J15" i="10"/>
  <c r="I15" i="10"/>
  <c r="H15" i="10"/>
  <c r="G15" i="10"/>
  <c r="F15" i="10"/>
  <c r="E15" i="10"/>
  <c r="D15" i="10"/>
  <c r="C15" i="10"/>
  <c r="M14" i="10"/>
  <c r="L14" i="10"/>
  <c r="K14" i="10"/>
  <c r="J14" i="10"/>
  <c r="I14" i="10"/>
  <c r="H14" i="10"/>
  <c r="G14" i="10"/>
  <c r="F14" i="10"/>
  <c r="E14" i="10"/>
  <c r="D14" i="10"/>
  <c r="C14" i="10"/>
  <c r="N13" i="10"/>
  <c r="N12" i="10"/>
  <c r="N11" i="10"/>
  <c r="F81" i="10" l="1"/>
  <c r="J85" i="10" s="1"/>
  <c r="L85" i="10" s="1"/>
  <c r="F58" i="10"/>
  <c r="J62" i="10" s="1"/>
  <c r="L62" i="10" s="1"/>
  <c r="F80" i="10"/>
  <c r="J84" i="10" s="1"/>
  <c r="L84" i="10" s="1"/>
  <c r="N26" i="10"/>
  <c r="N38" i="10"/>
  <c r="N15" i="10"/>
  <c r="K19" i="10" s="1"/>
  <c r="M19" i="10" s="1"/>
  <c r="N37" i="10"/>
  <c r="F57" i="10"/>
  <c r="J61" i="10" s="1"/>
  <c r="L61" i="10" s="1"/>
  <c r="L63" i="10" s="1"/>
  <c r="N14" i="10"/>
  <c r="K18" i="10" s="1"/>
  <c r="M18" i="10" s="1"/>
  <c r="F69" i="10"/>
  <c r="J72" i="10" s="1"/>
  <c r="L72" i="10" s="1"/>
  <c r="M41" i="10" l="1"/>
  <c r="K41" i="10"/>
  <c r="K29" i="10"/>
  <c r="M29" i="10" s="1"/>
  <c r="M42" i="10"/>
  <c r="K42" i="10"/>
  <c r="L86" i="10"/>
  <c r="M43" i="10"/>
  <c r="M20" i="10"/>
  <c r="W26" i="8" l="1"/>
  <c r="T24" i="8"/>
  <c r="W22" i="8" s="1"/>
  <c r="T20" i="8"/>
  <c r="W18" i="8" s="1"/>
  <c r="T16" i="8"/>
  <c r="W14" i="8" s="1"/>
  <c r="W11" i="8"/>
  <c r="I22" i="2"/>
  <c r="I21" i="2"/>
  <c r="I20" i="2"/>
  <c r="I19" i="2"/>
  <c r="I18" i="2"/>
  <c r="I17" i="2"/>
  <c r="I16" i="2"/>
  <c r="I15" i="2"/>
  <c r="I14" i="2"/>
  <c r="I13" i="2"/>
  <c r="I12" i="2"/>
  <c r="N39" i="4" l="1"/>
  <c r="O39" i="4" s="1"/>
  <c r="M39" i="4"/>
  <c r="N38" i="4"/>
  <c r="O38" i="4" s="1"/>
  <c r="M38" i="4"/>
  <c r="N37" i="4"/>
  <c r="M37" i="4"/>
  <c r="O24" i="4"/>
  <c r="N24" i="4"/>
  <c r="M24" i="4"/>
  <c r="N23" i="4"/>
  <c r="M23" i="4"/>
  <c r="N22" i="4"/>
  <c r="M22" i="4"/>
  <c r="N21" i="4"/>
  <c r="M21" i="4"/>
  <c r="N20" i="4"/>
  <c r="O20" i="4" s="1"/>
  <c r="M20" i="4"/>
  <c r="N19" i="4"/>
  <c r="O19" i="4" s="1"/>
  <c r="M19" i="4"/>
  <c r="N18" i="4"/>
  <c r="M18" i="4"/>
  <c r="N17" i="4"/>
  <c r="O17" i="4" s="1"/>
  <c r="M17" i="4"/>
  <c r="N16" i="4"/>
  <c r="O16" i="4" s="1"/>
  <c r="M16" i="4"/>
  <c r="N15" i="4"/>
  <c r="M15" i="4"/>
  <c r="N14" i="4"/>
  <c r="M14" i="4"/>
  <c r="N13" i="4"/>
  <c r="M13" i="4"/>
  <c r="I37" i="2"/>
  <c r="J37" i="2" s="1"/>
  <c r="H37" i="2"/>
  <c r="I36" i="2"/>
  <c r="H36" i="2"/>
  <c r="I35" i="2"/>
  <c r="H35" i="2"/>
  <c r="H22" i="2"/>
  <c r="J22" i="2" s="1"/>
  <c r="J21" i="2"/>
  <c r="H21" i="2"/>
  <c r="H20" i="2"/>
  <c r="J20" i="2" s="1"/>
  <c r="H19" i="2"/>
  <c r="J19" i="2" s="1"/>
  <c r="H18" i="2"/>
  <c r="J18" i="2" s="1"/>
  <c r="H17" i="2"/>
  <c r="J17" i="2" s="1"/>
  <c r="H16" i="2"/>
  <c r="J16" i="2" s="1"/>
  <c r="H15" i="2"/>
  <c r="J15" i="2" s="1"/>
  <c r="J14" i="2"/>
  <c r="H14" i="2"/>
  <c r="H13" i="2"/>
  <c r="J13" i="2" s="1"/>
  <c r="H12" i="2"/>
  <c r="J12" i="2" s="1"/>
  <c r="J23" i="2" s="1"/>
  <c r="J25" i="2" s="1"/>
  <c r="I27" i="2" s="1"/>
  <c r="I11" i="2"/>
  <c r="H11" i="2"/>
  <c r="O14" i="4" l="1"/>
  <c r="O25" i="4" s="1"/>
  <c r="O27" i="4" s="1"/>
  <c r="N29" i="4" s="1"/>
  <c r="O21" i="4"/>
  <c r="O23" i="4"/>
  <c r="J36" i="2"/>
  <c r="O18" i="4"/>
  <c r="O37" i="4"/>
  <c r="O40" i="4" s="1"/>
  <c r="O41" i="4" s="1"/>
  <c r="N43" i="4" s="1"/>
  <c r="J11" i="2"/>
  <c r="J35" i="2"/>
  <c r="J38" i="2" s="1"/>
  <c r="J39" i="2" s="1"/>
  <c r="I41" i="2" s="1"/>
  <c r="O13" i="4"/>
  <c r="O15" i="4"/>
  <c r="O22" i="4"/>
</calcChain>
</file>

<file path=xl/sharedStrings.xml><?xml version="1.0" encoding="utf-8"?>
<sst xmlns="http://schemas.openxmlformats.org/spreadsheetml/2006/main" count="806" uniqueCount="477">
  <si>
    <t>サービス種類</t>
    <rPh sb="4" eb="6">
      <t>シュルイ</t>
    </rPh>
    <phoneticPr fontId="4"/>
  </si>
  <si>
    <t>内容</t>
    <rPh sb="0" eb="2">
      <t>ナイヨウ</t>
    </rPh>
    <phoneticPr fontId="4"/>
  </si>
  <si>
    <t>新たに届出をする場合に必要な添付書類</t>
    <rPh sb="0" eb="1">
      <t>アラ</t>
    </rPh>
    <rPh sb="3" eb="5">
      <t>トドケデ</t>
    </rPh>
    <rPh sb="8" eb="10">
      <t>バアイ</t>
    </rPh>
    <rPh sb="11" eb="13">
      <t>ヒツヨウ</t>
    </rPh>
    <rPh sb="14" eb="16">
      <t>テンプ</t>
    </rPh>
    <rPh sb="16" eb="18">
      <t>ショルイ</t>
    </rPh>
    <phoneticPr fontId="4"/>
  </si>
  <si>
    <t>注意点</t>
    <rPh sb="0" eb="2">
      <t>チュウイ</t>
    </rPh>
    <rPh sb="2" eb="3">
      <t>テン</t>
    </rPh>
    <phoneticPr fontId="4"/>
  </si>
  <si>
    <t>地域密着型　通所介護</t>
    <rPh sb="0" eb="2">
      <t>チイキ</t>
    </rPh>
    <rPh sb="2" eb="5">
      <t>ミッチャクガタ</t>
    </rPh>
    <rPh sb="6" eb="8">
      <t>ツウショ</t>
    </rPh>
    <rPh sb="8" eb="10">
      <t>カイゴ</t>
    </rPh>
    <phoneticPr fontId="4"/>
  </si>
  <si>
    <t>職員の欠員による減算の状況</t>
  </si>
  <si>
    <t>直近１ヶ月分の勤務体制表など人員欠如の状況がわかるもの　　　　（別紙７又は任意様式）</t>
    <rPh sb="0" eb="2">
      <t>チョッキン</t>
    </rPh>
    <rPh sb="4" eb="5">
      <t>ゲツ</t>
    </rPh>
    <rPh sb="5" eb="6">
      <t>ブン</t>
    </rPh>
    <rPh sb="7" eb="9">
      <t>キンム</t>
    </rPh>
    <rPh sb="9" eb="11">
      <t>タイセイ</t>
    </rPh>
    <rPh sb="11" eb="12">
      <t>ヒョウ</t>
    </rPh>
    <rPh sb="14" eb="16">
      <t>ジンイン</t>
    </rPh>
    <rPh sb="16" eb="18">
      <t>ケツジョ</t>
    </rPh>
    <rPh sb="19" eb="21">
      <t>ジョウキョウ</t>
    </rPh>
    <rPh sb="32" eb="34">
      <t>ベッシ</t>
    </rPh>
    <rPh sb="35" eb="36">
      <t>マタ</t>
    </rPh>
    <rPh sb="37" eb="39">
      <t>ニンイ</t>
    </rPh>
    <rPh sb="39" eb="41">
      <t>ヨウシキ</t>
    </rPh>
    <phoneticPr fontId="4"/>
  </si>
  <si>
    <t>人員欠如になることが明らかになった場合は、すみやかに久慈広域連合へ相談すること。</t>
    <rPh sb="0" eb="2">
      <t>ジンイン</t>
    </rPh>
    <rPh sb="2" eb="4">
      <t>ケツジョ</t>
    </rPh>
    <rPh sb="10" eb="11">
      <t>アキ</t>
    </rPh>
    <rPh sb="17" eb="19">
      <t>バアイ</t>
    </rPh>
    <rPh sb="26" eb="28">
      <t>クジ</t>
    </rPh>
    <rPh sb="28" eb="30">
      <t>コウイキ</t>
    </rPh>
    <rPh sb="30" eb="32">
      <t>レンゴウ</t>
    </rPh>
    <rPh sb="33" eb="35">
      <t>ソウダン</t>
    </rPh>
    <phoneticPr fontId="4"/>
  </si>
  <si>
    <t>時間延長サービス体制</t>
    <rPh sb="0" eb="2">
      <t>ジカン</t>
    </rPh>
    <rPh sb="2" eb="4">
      <t>エンチョウ</t>
    </rPh>
    <rPh sb="8" eb="10">
      <t>タイセイ</t>
    </rPh>
    <phoneticPr fontId="6"/>
  </si>
  <si>
    <t>実際に利用者に対して延長サービスを行うことが可能な場合に記載すること。</t>
    <rPh sb="0" eb="2">
      <t>ジッサイ</t>
    </rPh>
    <rPh sb="3" eb="6">
      <t>リヨウシャ</t>
    </rPh>
    <rPh sb="7" eb="8">
      <t>タイ</t>
    </rPh>
    <rPh sb="10" eb="12">
      <t>エンチョウ</t>
    </rPh>
    <rPh sb="17" eb="18">
      <t>オコナ</t>
    </rPh>
    <rPh sb="22" eb="24">
      <t>カノウ</t>
    </rPh>
    <rPh sb="25" eb="27">
      <t>バアイ</t>
    </rPh>
    <rPh sb="28" eb="30">
      <t>キサイ</t>
    </rPh>
    <phoneticPr fontId="4"/>
  </si>
  <si>
    <t>中重度者ケア体制加算</t>
    <rPh sb="0" eb="1">
      <t>チュウ</t>
    </rPh>
    <rPh sb="1" eb="3">
      <t>ジュウド</t>
    </rPh>
    <rPh sb="3" eb="4">
      <t>シャ</t>
    </rPh>
    <rPh sb="6" eb="8">
      <t>タイセイ</t>
    </rPh>
    <rPh sb="8" eb="10">
      <t>カサン</t>
    </rPh>
    <phoneticPr fontId="6"/>
  </si>
  <si>
    <t>勤務体制一覧表など看護職員及び介護職員の人員がわかるもの　　　　　　（別紙７又は任意様式）</t>
    <rPh sb="0" eb="2">
      <t>キンム</t>
    </rPh>
    <rPh sb="2" eb="4">
      <t>タイセイ</t>
    </rPh>
    <rPh sb="4" eb="6">
      <t>イチラン</t>
    </rPh>
    <rPh sb="6" eb="7">
      <t>ヒョウ</t>
    </rPh>
    <rPh sb="9" eb="11">
      <t>カンゴ</t>
    </rPh>
    <rPh sb="11" eb="13">
      <t>ショクイン</t>
    </rPh>
    <rPh sb="13" eb="14">
      <t>オヨ</t>
    </rPh>
    <rPh sb="15" eb="17">
      <t>カイゴ</t>
    </rPh>
    <rPh sb="17" eb="19">
      <t>ショクイン</t>
    </rPh>
    <rPh sb="20" eb="22">
      <t>ジンイン</t>
    </rPh>
    <rPh sb="35" eb="37">
      <t>ベッシ</t>
    </rPh>
    <rPh sb="38" eb="39">
      <t>マタ</t>
    </rPh>
    <rPh sb="40" eb="42">
      <t>ニンイ</t>
    </rPh>
    <rPh sb="42" eb="44">
      <t>ヨウシキ</t>
    </rPh>
    <phoneticPr fontId="4"/>
  </si>
  <si>
    <t>資格証の写し</t>
    <rPh sb="0" eb="2">
      <t>シカク</t>
    </rPh>
    <rPh sb="2" eb="3">
      <t>ショウ</t>
    </rPh>
    <rPh sb="4" eb="5">
      <t>ウツ</t>
    </rPh>
    <phoneticPr fontId="4"/>
  </si>
  <si>
    <t>勤務体制一覧表など理学療法士等の人員がわかるもの　　　　　　（別紙７又は任意様式）</t>
    <rPh sb="0" eb="2">
      <t>キンム</t>
    </rPh>
    <rPh sb="2" eb="4">
      <t>タイセイ</t>
    </rPh>
    <rPh sb="4" eb="6">
      <t>イチラン</t>
    </rPh>
    <rPh sb="6" eb="7">
      <t>ヒョウ</t>
    </rPh>
    <rPh sb="9" eb="11">
      <t>リガク</t>
    </rPh>
    <rPh sb="11" eb="14">
      <t>リョウホウシ</t>
    </rPh>
    <rPh sb="14" eb="15">
      <t>トウ</t>
    </rPh>
    <rPh sb="16" eb="18">
      <t>ジンイン</t>
    </rPh>
    <rPh sb="31" eb="33">
      <t>ベッシ</t>
    </rPh>
    <rPh sb="34" eb="35">
      <t>マタ</t>
    </rPh>
    <rPh sb="36" eb="38">
      <t>ニンイ</t>
    </rPh>
    <rPh sb="38" eb="40">
      <t>ヨウシキ</t>
    </rPh>
    <phoneticPr fontId="4"/>
  </si>
  <si>
    <t>認知症加算</t>
    <rPh sb="0" eb="3">
      <t>ニンチショウ</t>
    </rPh>
    <rPh sb="3" eb="5">
      <t>カサン</t>
    </rPh>
    <phoneticPr fontId="6"/>
  </si>
  <si>
    <t>資格者証の写し</t>
    <rPh sb="0" eb="3">
      <t>シカクシャ</t>
    </rPh>
    <rPh sb="3" eb="4">
      <t>ショウ</t>
    </rPh>
    <rPh sb="5" eb="6">
      <t>ウツ</t>
    </rPh>
    <phoneticPr fontId="4"/>
  </si>
  <si>
    <t>認知症介護指導者研修、認知症介護実践リーダー研修、認知症介護実践者研修いずれかの修了証の写し</t>
    <rPh sb="0" eb="3">
      <t>ニンチショウ</t>
    </rPh>
    <rPh sb="3" eb="5">
      <t>カイゴ</t>
    </rPh>
    <rPh sb="5" eb="8">
      <t>シドウシャ</t>
    </rPh>
    <rPh sb="8" eb="10">
      <t>ケンシュウ</t>
    </rPh>
    <rPh sb="11" eb="14">
      <t>ニンチショウ</t>
    </rPh>
    <rPh sb="14" eb="16">
      <t>カイゴ</t>
    </rPh>
    <rPh sb="16" eb="18">
      <t>ジッセン</t>
    </rPh>
    <rPh sb="22" eb="24">
      <t>ケンシュウ</t>
    </rPh>
    <rPh sb="25" eb="28">
      <t>ニンチショウ</t>
    </rPh>
    <rPh sb="28" eb="30">
      <t>カイゴ</t>
    </rPh>
    <rPh sb="30" eb="33">
      <t>ジッセンシャ</t>
    </rPh>
    <rPh sb="33" eb="35">
      <t>ケンシュウ</t>
    </rPh>
    <rPh sb="40" eb="42">
      <t>シュウリョウ</t>
    </rPh>
    <rPh sb="42" eb="43">
      <t>アカシ</t>
    </rPh>
    <rPh sb="44" eb="45">
      <t>ウツ</t>
    </rPh>
    <phoneticPr fontId="4"/>
  </si>
  <si>
    <t>若年性認知症利用者受入加算</t>
    <rPh sb="0" eb="3">
      <t>ジャクネンセイ</t>
    </rPh>
    <rPh sb="3" eb="6">
      <t>ニンチショウ</t>
    </rPh>
    <rPh sb="6" eb="9">
      <t>リヨウシャ</t>
    </rPh>
    <rPh sb="9" eb="11">
      <t>ウケイレ</t>
    </rPh>
    <rPh sb="11" eb="13">
      <t>カサン</t>
    </rPh>
    <phoneticPr fontId="6"/>
  </si>
  <si>
    <t>認知症加算を算定している時は算定不可。</t>
    <rPh sb="0" eb="3">
      <t>ニンチショウ</t>
    </rPh>
    <rPh sb="3" eb="5">
      <t>カサン</t>
    </rPh>
    <rPh sb="6" eb="8">
      <t>サンテイ</t>
    </rPh>
    <rPh sb="12" eb="13">
      <t>トキ</t>
    </rPh>
    <rPh sb="14" eb="16">
      <t>サンテイ</t>
    </rPh>
    <rPh sb="16" eb="18">
      <t>フカ</t>
    </rPh>
    <phoneticPr fontId="4"/>
  </si>
  <si>
    <t>勤務体制一覧表など言語聴覚士等の人員がわかるもの　　                                       　　　　（別紙７又は任意様式）</t>
    <rPh sb="0" eb="2">
      <t>キンム</t>
    </rPh>
    <rPh sb="2" eb="4">
      <t>タイセイ</t>
    </rPh>
    <rPh sb="4" eb="6">
      <t>イチラン</t>
    </rPh>
    <rPh sb="6" eb="7">
      <t>ヒョウ</t>
    </rPh>
    <rPh sb="9" eb="11">
      <t>ゲンゴ</t>
    </rPh>
    <rPh sb="11" eb="13">
      <t>チョウカク</t>
    </rPh>
    <rPh sb="13" eb="14">
      <t>シ</t>
    </rPh>
    <rPh sb="14" eb="15">
      <t>トウ</t>
    </rPh>
    <rPh sb="16" eb="18">
      <t>ジンイン</t>
    </rPh>
    <rPh sb="70" eb="72">
      <t>ベッシ</t>
    </rPh>
    <rPh sb="73" eb="74">
      <t>マタ</t>
    </rPh>
    <rPh sb="75" eb="77">
      <t>ニンイ</t>
    </rPh>
    <rPh sb="77" eb="79">
      <t>ヨウシキ</t>
    </rPh>
    <phoneticPr fontId="4"/>
  </si>
  <si>
    <t>言語聴覚士、歯科衛生士又は看護職員を１名以上配置していること。</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phoneticPr fontId="4"/>
  </si>
  <si>
    <t>サービス提供体制強化加算</t>
    <rPh sb="4" eb="6">
      <t>テイキョウ</t>
    </rPh>
    <rPh sb="6" eb="8">
      <t>タイセイ</t>
    </rPh>
    <rPh sb="8" eb="10">
      <t>キョウカ</t>
    </rPh>
    <rPh sb="10" eb="12">
      <t>カサン</t>
    </rPh>
    <phoneticPr fontId="6"/>
  </si>
  <si>
    <t>※別途様式等参照</t>
    <rPh sb="1" eb="3">
      <t>ベット</t>
    </rPh>
    <rPh sb="3" eb="5">
      <t>ヨウシキ</t>
    </rPh>
    <rPh sb="5" eb="6">
      <t>トウ</t>
    </rPh>
    <rPh sb="6" eb="8">
      <t>サンショウ</t>
    </rPh>
    <phoneticPr fontId="4"/>
  </si>
  <si>
    <t>　　中重度者ケア体制加算要件確認表（地域密着型通所介護）</t>
    <rPh sb="2" eb="3">
      <t>チュウ</t>
    </rPh>
    <rPh sb="3" eb="5">
      <t>ジュウド</t>
    </rPh>
    <rPh sb="5" eb="6">
      <t>シャ</t>
    </rPh>
    <rPh sb="8" eb="10">
      <t>タイセイ</t>
    </rPh>
    <rPh sb="10" eb="12">
      <t>カサン</t>
    </rPh>
    <rPh sb="12" eb="14">
      <t>ヨウケン</t>
    </rPh>
    <rPh sb="13" eb="14">
      <t>ジュウヨウ</t>
    </rPh>
    <rPh sb="14" eb="16">
      <t>カクニン</t>
    </rPh>
    <rPh sb="16" eb="17">
      <t>ヒョウ</t>
    </rPh>
    <rPh sb="18" eb="20">
      <t>チイキ</t>
    </rPh>
    <rPh sb="20" eb="23">
      <t>ミッチャクガタ</t>
    </rPh>
    <rPh sb="23" eb="25">
      <t>ツウショ</t>
    </rPh>
    <rPh sb="25" eb="27">
      <t>カイゴ</t>
    </rPh>
    <phoneticPr fontId="6"/>
  </si>
  <si>
    <t>事業所名</t>
    <rPh sb="0" eb="2">
      <t>ジギョウ</t>
    </rPh>
    <rPh sb="2" eb="3">
      <t>ショ</t>
    </rPh>
    <rPh sb="3" eb="4">
      <t>メイ</t>
    </rPh>
    <phoneticPr fontId="6"/>
  </si>
  <si>
    <t>事業所番号</t>
    <rPh sb="0" eb="3">
      <t>ジギョウショ</t>
    </rPh>
    <rPh sb="3" eb="5">
      <t>バンゴウ</t>
    </rPh>
    <phoneticPr fontId="6"/>
  </si>
  <si>
    <t>（１）前年度の実績を用いる場合（３月を除いて計算をします。）</t>
    <rPh sb="3" eb="6">
      <t>ゼンネンド</t>
    </rPh>
    <rPh sb="7" eb="9">
      <t>ジッセキ</t>
    </rPh>
    <rPh sb="10" eb="11">
      <t>モチ</t>
    </rPh>
    <rPh sb="13" eb="15">
      <t>バアイ</t>
    </rPh>
    <rPh sb="17" eb="18">
      <t>ガツ</t>
    </rPh>
    <rPh sb="19" eb="20">
      <t>ノゾ</t>
    </rPh>
    <rPh sb="22" eb="24">
      <t>ケイサン</t>
    </rPh>
    <phoneticPr fontId="6"/>
  </si>
  <si>
    <t>利用実人員
合計</t>
    <rPh sb="0" eb="2">
      <t>リヨウ</t>
    </rPh>
    <rPh sb="2" eb="3">
      <t>ジツ</t>
    </rPh>
    <rPh sb="3" eb="5">
      <t>ジンイン</t>
    </rPh>
    <rPh sb="6" eb="8">
      <t>ゴウケイ</t>
    </rPh>
    <phoneticPr fontId="17"/>
  </si>
  <si>
    <t>割合(％）</t>
    <rPh sb="0" eb="2">
      <t>ワリアイ</t>
    </rPh>
    <phoneticPr fontId="17"/>
  </si>
  <si>
    <t>要介護１</t>
    <rPh sb="0" eb="3">
      <t>ヨウカイゴ</t>
    </rPh>
    <phoneticPr fontId="17"/>
  </si>
  <si>
    <t>要介護２</t>
    <rPh sb="0" eb="3">
      <t>ヨウカイゴ</t>
    </rPh>
    <phoneticPr fontId="17"/>
  </si>
  <si>
    <t>要介護３</t>
    <rPh sb="0" eb="3">
      <t>ヨウカイゴ</t>
    </rPh>
    <phoneticPr fontId="17"/>
  </si>
  <si>
    <t>要介護４</t>
    <rPh sb="0" eb="3">
      <t>ヨウカイゴ</t>
    </rPh>
    <phoneticPr fontId="17"/>
  </si>
  <si>
    <t>要介護５</t>
    <rPh sb="0" eb="3">
      <t>ヨウカイゴ</t>
    </rPh>
    <phoneticPr fontId="17"/>
  </si>
  <si>
    <t>うち要介護３・４・５の利用実人員合計</t>
    <rPh sb="2" eb="5">
      <t>ヨウカイゴ</t>
    </rPh>
    <rPh sb="11" eb="13">
      <t>リヨウ</t>
    </rPh>
    <rPh sb="13" eb="14">
      <t>ミ</t>
    </rPh>
    <rPh sb="14" eb="16">
      <t>ジンイン</t>
    </rPh>
    <rPh sb="16" eb="18">
      <t>ゴウケイ</t>
    </rPh>
    <phoneticPr fontId="17"/>
  </si>
  <si>
    <t>記載例</t>
    <rPh sb="0" eb="3">
      <t>キサイレイ</t>
    </rPh>
    <phoneticPr fontId="17"/>
  </si>
  <si>
    <t>4月</t>
    <rPh sb="1" eb="2">
      <t>ガツ</t>
    </rPh>
    <phoneticPr fontId="6"/>
  </si>
  <si>
    <t>5月</t>
    <rPh sb="1" eb="2">
      <t>ガツ</t>
    </rPh>
    <phoneticPr fontId="6"/>
  </si>
  <si>
    <t>6月</t>
  </si>
  <si>
    <t>7月</t>
  </si>
  <si>
    <t>8月</t>
  </si>
  <si>
    <t>9月</t>
  </si>
  <si>
    <t>10月</t>
  </si>
  <si>
    <t>11月</t>
  </si>
  <si>
    <t>12月</t>
  </si>
  <si>
    <t>1月</t>
  </si>
  <si>
    <t>2月</t>
  </si>
  <si>
    <t>※利用者の実人数又は延人数を用いて計算してください。</t>
    <rPh sb="1" eb="3">
      <t>リヨウ</t>
    </rPh>
    <rPh sb="3" eb="4">
      <t>シャ</t>
    </rPh>
    <rPh sb="5" eb="6">
      <t>ジツ</t>
    </rPh>
    <rPh sb="6" eb="8">
      <t>ニンズウ</t>
    </rPh>
    <rPh sb="8" eb="9">
      <t>マタ</t>
    </rPh>
    <rPh sb="10" eb="11">
      <t>ノベ</t>
    </rPh>
    <rPh sb="11" eb="13">
      <t>ニンズウ</t>
    </rPh>
    <rPh sb="14" eb="15">
      <t>モチ</t>
    </rPh>
    <rPh sb="17" eb="19">
      <t>ケイサン</t>
    </rPh>
    <phoneticPr fontId="6"/>
  </si>
  <si>
    <t>合計（Ａ）</t>
    <rPh sb="0" eb="2">
      <t>ゴウケイ</t>
    </rPh>
    <phoneticPr fontId="17"/>
  </si>
  <si>
    <t>※届出を行った月以降においても，毎月割合を記録し，所定の割合を下回った場合には，速やかにその旨を届出てください。</t>
    <phoneticPr fontId="6"/>
  </si>
  <si>
    <t>実績のある月数</t>
    <rPh sb="0" eb="2">
      <t>ジッセキ</t>
    </rPh>
    <rPh sb="5" eb="7">
      <t>ツキスウ</t>
    </rPh>
    <phoneticPr fontId="6"/>
  </si>
  <si>
    <t>平均（Ａ）/実績月数</t>
    <rPh sb="0" eb="2">
      <t>ヘイキン</t>
    </rPh>
    <rPh sb="6" eb="8">
      <t>ジッセキ</t>
    </rPh>
    <rPh sb="8" eb="10">
      <t>ツキスウ</t>
    </rPh>
    <phoneticPr fontId="17"/>
  </si>
  <si>
    <t>加算要件</t>
    <rPh sb="0" eb="2">
      <t>カサン</t>
    </rPh>
    <rPh sb="2" eb="4">
      <t>ヨウケン</t>
    </rPh>
    <phoneticPr fontId="6"/>
  </si>
  <si>
    <t>30%以上</t>
    <rPh sb="3" eb="5">
      <t>イジョウ</t>
    </rPh>
    <phoneticPr fontId="6"/>
  </si>
  <si>
    <t>判定</t>
    <rPh sb="0" eb="2">
      <t>ハンテイ</t>
    </rPh>
    <phoneticPr fontId="6"/>
  </si>
  <si>
    <t>（２）直近3ヶ月の実績を用いる場合</t>
    <rPh sb="3" eb="5">
      <t>チョッキン</t>
    </rPh>
    <rPh sb="7" eb="8">
      <t>ゲツ</t>
    </rPh>
    <rPh sb="9" eb="11">
      <t>ジッセキ</t>
    </rPh>
    <rPh sb="12" eb="13">
      <t>モチ</t>
    </rPh>
    <rPh sb="15" eb="17">
      <t>バアイ</t>
    </rPh>
    <phoneticPr fontId="6"/>
  </si>
  <si>
    <t>※前年度の実績が6月に満たない事業所(新たに事業を開始し、又は再開した事業所も含みます。)は，こちらに記載してください。</t>
    <rPh sb="19" eb="20">
      <t>アラ</t>
    </rPh>
    <rPh sb="22" eb="24">
      <t>ジギョウ</t>
    </rPh>
    <rPh sb="25" eb="27">
      <t>カイシ</t>
    </rPh>
    <rPh sb="29" eb="30">
      <t>マタ</t>
    </rPh>
    <rPh sb="31" eb="33">
      <t>サイカイ</t>
    </rPh>
    <rPh sb="35" eb="38">
      <t>ジギョウショ</t>
    </rPh>
    <rPh sb="39" eb="40">
      <t>フク</t>
    </rPh>
    <phoneticPr fontId="6"/>
  </si>
  <si>
    <t>割合</t>
    <rPh sb="0" eb="2">
      <t>ワリアイ</t>
    </rPh>
    <phoneticPr fontId="17"/>
  </si>
  <si>
    <t>月</t>
    <phoneticPr fontId="6"/>
  </si>
  <si>
    <t>月</t>
    <phoneticPr fontId="6"/>
  </si>
  <si>
    <t>平均（Ａ）/３</t>
    <rPh sb="0" eb="2">
      <t>ヘイキン</t>
    </rPh>
    <phoneticPr fontId="17"/>
  </si>
  <si>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</si>
  <si>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</si>
  <si>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</si>
  <si>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</si>
  <si>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</si>
  <si>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</si>
  <si>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</si>
  <si>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</si>
  <si>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</si>
  <si>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第1週</t>
  </si>
  <si>
    <t>第2週</t>
  </si>
  <si>
    <t>第3週</t>
  </si>
  <si>
    <t>第4週</t>
  </si>
  <si>
    <t>4週の　　　　　　　　　　合計</t>
    <phoneticPr fontId="6"/>
  </si>
  <si>
    <t>週平均　　　　　　　　　の勤務　　　　　　　　　　　　　時間</t>
    <phoneticPr fontId="6"/>
  </si>
  <si>
    <t>常勤換　　　　　　　　　算後の　　　　　　　　　　　　人数　</t>
    <rPh sb="27" eb="29">
      <t>ニンズウ</t>
    </rPh>
    <phoneticPr fontId="6"/>
  </si>
  <si>
    <t>＊</t>
  </si>
  <si>
    <t>（記載例―1）</t>
    <phoneticPr fontId="6"/>
  </si>
  <si>
    <t>①</t>
  </si>
  <si>
    <t>③</t>
  </si>
  <si>
    <t>②</t>
  </si>
  <si>
    <t>④</t>
  </si>
  <si>
    <t>（記載例―2）</t>
    <phoneticPr fontId="6"/>
  </si>
  <si>
    <t>ab</t>
  </si>
  <si>
    <t>cd</t>
  </si>
  <si>
    <t>e</t>
  </si>
  <si>
    <t>＜配置状況＞</t>
  </si>
  <si>
    <t>看護職員：介護職員</t>
  </si>
  <si>
    <t>　（　　　　：　　　　)</t>
    <phoneticPr fontId="6"/>
  </si>
  <si>
    <t>看護師：准看護師　(日中)</t>
    <rPh sb="2" eb="3">
      <t>シ</t>
    </rPh>
    <rPh sb="7" eb="8">
      <t>シ</t>
    </rPh>
    <phoneticPr fontId="6"/>
  </si>
  <si>
    <t>　（　　　　：　　　　)</t>
    <phoneticPr fontId="6"/>
  </si>
  <si>
    <t>看護師：准看護師 （夜間）</t>
    <rPh sb="2" eb="3">
      <t>シ</t>
    </rPh>
    <rPh sb="7" eb="8">
      <t>シ</t>
    </rPh>
    <rPh sb="10" eb="12">
      <t>ヤカン</t>
    </rPh>
    <phoneticPr fontId="6"/>
  </si>
  <si>
    <t>　　　体制加算の内容をそのまま記載してください。</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</si>
  <si>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</si>
  <si>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</si>
  <si>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</si>
  <si>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</si>
  <si>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差し支えありません。</t>
    <phoneticPr fontId="6"/>
  </si>
  <si>
    <t>　　認知症加算要件確認表（地域密着型通所介護）</t>
    <rPh sb="2" eb="4">
      <t>ニンチ</t>
    </rPh>
    <rPh sb="4" eb="5">
      <t>ショウ</t>
    </rPh>
    <rPh sb="5" eb="7">
      <t>カサン</t>
    </rPh>
    <rPh sb="7" eb="9">
      <t>ヨウケン</t>
    </rPh>
    <rPh sb="9" eb="11">
      <t>カクニン</t>
    </rPh>
    <rPh sb="11" eb="12">
      <t>ヒョウ</t>
    </rPh>
    <rPh sb="13" eb="15">
      <t>チイキ</t>
    </rPh>
    <rPh sb="15" eb="18">
      <t>ミッチャクガタ</t>
    </rPh>
    <rPh sb="18" eb="20">
      <t>ツウショ</t>
    </rPh>
    <rPh sb="20" eb="22">
      <t>カイゴ</t>
    </rPh>
    <phoneticPr fontId="6"/>
  </si>
  <si>
    <t>　　　※（１）または（２）に入力してください。</t>
    <rPh sb="14" eb="16">
      <t>ニュウリョク</t>
    </rPh>
    <phoneticPr fontId="6"/>
  </si>
  <si>
    <t>（１）前年度の実績を用いる場合（３月を除いて計算をします。）</t>
    <rPh sb="3" eb="6">
      <t>ゼンネンド</t>
    </rPh>
    <rPh sb="7" eb="9">
      <t>ジッセキ</t>
    </rPh>
    <rPh sb="10" eb="11">
      <t>モチ</t>
    </rPh>
    <rPh sb="13" eb="15">
      <t>バアイ</t>
    </rPh>
    <phoneticPr fontId="6"/>
  </si>
  <si>
    <t>合計</t>
    <rPh sb="0" eb="2">
      <t>ゴウケイ</t>
    </rPh>
    <phoneticPr fontId="17"/>
  </si>
  <si>
    <t>日常生活自立度Ⅲ以上の
利用者合計</t>
    <rPh sb="0" eb="2">
      <t>ニチジョウ</t>
    </rPh>
    <rPh sb="2" eb="4">
      <t>セイカツ</t>
    </rPh>
    <rPh sb="4" eb="7">
      <t>ジリツド</t>
    </rPh>
    <rPh sb="8" eb="10">
      <t>イジョウ</t>
    </rPh>
    <rPh sb="12" eb="14">
      <t>リヨウ</t>
    </rPh>
    <rPh sb="14" eb="15">
      <t>シャ</t>
    </rPh>
    <rPh sb="15" eb="17">
      <t>ゴウケイ</t>
    </rPh>
    <phoneticPr fontId="17"/>
  </si>
  <si>
    <t>うち
日常生活
自立度
Ⅲ以上</t>
    <rPh sb="3" eb="5">
      <t>ニチジョウ</t>
    </rPh>
    <rPh sb="5" eb="7">
      <t>セイカツ</t>
    </rPh>
    <rPh sb="8" eb="11">
      <t>ジリツド</t>
    </rPh>
    <rPh sb="13" eb="15">
      <t>イジョウ</t>
    </rPh>
    <phoneticPr fontId="17"/>
  </si>
  <si>
    <t>※利用者の実人員又は延人数を入力してください。</t>
    <rPh sb="1" eb="4">
      <t>リヨウシャ</t>
    </rPh>
    <rPh sb="5" eb="6">
      <t>ジツ</t>
    </rPh>
    <rPh sb="6" eb="8">
      <t>ジンイン</t>
    </rPh>
    <rPh sb="8" eb="9">
      <t>マタ</t>
    </rPh>
    <rPh sb="10" eb="11">
      <t>ノ</t>
    </rPh>
    <rPh sb="11" eb="13">
      <t>ニンズウ</t>
    </rPh>
    <rPh sb="14" eb="16">
      <t>ニュウリョク</t>
    </rPh>
    <phoneticPr fontId="6"/>
  </si>
  <si>
    <t>算定要件</t>
    <rPh sb="0" eb="2">
      <t>サンテイ</t>
    </rPh>
    <rPh sb="2" eb="4">
      <t>ヨウケン</t>
    </rPh>
    <phoneticPr fontId="6"/>
  </si>
  <si>
    <t>２０％以上</t>
    <rPh sb="3" eb="5">
      <t>イジョウ</t>
    </rPh>
    <phoneticPr fontId="6"/>
  </si>
  <si>
    <t>※前年度の実績が6月に満たない事業所(新たに事業を開始し、又は再開した事業所も含みます。)は，こちらに記載してください。</t>
    <phoneticPr fontId="6"/>
  </si>
  <si>
    <t>※届出を行った月以降においても，毎月割合を記録し，所定の割合を下回った場合には，速やかにその旨を届出てください。</t>
    <rPh sb="1" eb="2">
      <t>トドケ</t>
    </rPh>
    <rPh sb="2" eb="3">
      <t>デ</t>
    </rPh>
    <rPh sb="4" eb="5">
      <t>オコナ</t>
    </rPh>
    <rPh sb="7" eb="8">
      <t>ツキ</t>
    </rPh>
    <rPh sb="8" eb="10">
      <t>イコウ</t>
    </rPh>
    <rPh sb="16" eb="18">
      <t>マイツキ</t>
    </rPh>
    <rPh sb="18" eb="20">
      <t>ワリアイ</t>
    </rPh>
    <rPh sb="21" eb="23">
      <t>キロク</t>
    </rPh>
    <rPh sb="25" eb="27">
      <t>ショテイ</t>
    </rPh>
    <rPh sb="28" eb="30">
      <t>ワリアイ</t>
    </rPh>
    <rPh sb="31" eb="33">
      <t>シタマワ</t>
    </rPh>
    <rPh sb="35" eb="37">
      <t>バアイ</t>
    </rPh>
    <rPh sb="40" eb="41">
      <t>スミ</t>
    </rPh>
    <rPh sb="46" eb="47">
      <t>ムネ</t>
    </rPh>
    <rPh sb="48" eb="50">
      <t>トドケデ</t>
    </rPh>
    <phoneticPr fontId="6"/>
  </si>
  <si>
    <t>１　前年度（毎年4月1日に始まり翌年3月31日をもって終わる年度）の実績が6月以上ある事業所</t>
    <rPh sb="2" eb="5">
      <t>ゼンネンド</t>
    </rPh>
    <rPh sb="6" eb="8">
      <t>マイトシ</t>
    </rPh>
    <rPh sb="9" eb="10">
      <t>ガツ</t>
    </rPh>
    <rPh sb="11" eb="12">
      <t>ニチ</t>
    </rPh>
    <rPh sb="13" eb="14">
      <t>ハジ</t>
    </rPh>
    <rPh sb="16" eb="18">
      <t>ヨクネン</t>
    </rPh>
    <rPh sb="19" eb="20">
      <t>ガツ</t>
    </rPh>
    <rPh sb="22" eb="23">
      <t>ニチ</t>
    </rPh>
    <rPh sb="27" eb="28">
      <t>オ</t>
    </rPh>
    <rPh sb="30" eb="32">
      <t>ネンド</t>
    </rPh>
    <rPh sb="34" eb="36">
      <t>ジッセキ</t>
    </rPh>
    <rPh sb="38" eb="39">
      <t>ガツ</t>
    </rPh>
    <rPh sb="39" eb="41">
      <t>イジョウ</t>
    </rPh>
    <rPh sb="43" eb="45">
      <t>ジギョウ</t>
    </rPh>
    <rPh sb="45" eb="46">
      <t>ショ</t>
    </rPh>
    <phoneticPr fontId="6"/>
  </si>
  <si>
    <t>※実績のない月は0を入力してください。</t>
    <rPh sb="1" eb="3">
      <t>ジッセキ</t>
    </rPh>
    <rPh sb="6" eb="7">
      <t>ツキ</t>
    </rPh>
    <rPh sb="10" eb="12">
      <t>ニュウリョク</t>
    </rPh>
    <phoneticPr fontId="6"/>
  </si>
  <si>
    <t>5月</t>
  </si>
  <si>
    <t>計（人）</t>
    <rPh sb="0" eb="1">
      <t>ケイ</t>
    </rPh>
    <rPh sb="2" eb="3">
      <t>ニン</t>
    </rPh>
    <phoneticPr fontId="6"/>
  </si>
  <si>
    <t>実績のある月数</t>
    <rPh sb="0" eb="2">
      <t>ジッセキ</t>
    </rPh>
    <rPh sb="5" eb="6">
      <t>ツキ</t>
    </rPh>
    <rPh sb="6" eb="7">
      <t>スウ</t>
    </rPh>
    <phoneticPr fontId="6"/>
  </si>
  <si>
    <t>要件確認（％）</t>
    <rPh sb="0" eb="2">
      <t>ヨウケン</t>
    </rPh>
    <rPh sb="2" eb="4">
      <t>カクニン</t>
    </rPh>
    <phoneticPr fontId="6"/>
  </si>
  <si>
    <t>２　前年度の実績が6月に満たない事業所</t>
    <rPh sb="2" eb="5">
      <t>ゼンネンド</t>
    </rPh>
    <rPh sb="6" eb="8">
      <t>ジッセキ</t>
    </rPh>
    <rPh sb="10" eb="11">
      <t>ガツ</t>
    </rPh>
    <rPh sb="12" eb="13">
      <t>ミ</t>
    </rPh>
    <rPh sb="16" eb="18">
      <t>ジギョウ</t>
    </rPh>
    <rPh sb="18" eb="19">
      <t>ショ</t>
    </rPh>
    <phoneticPr fontId="6"/>
  </si>
  <si>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6"/>
  </si>
  <si>
    <t>所在地</t>
    <rPh sb="0" eb="3">
      <t>ショザイチ</t>
    </rPh>
    <phoneticPr fontId="6"/>
  </si>
  <si>
    <t>法人名</t>
    <rPh sb="0" eb="2">
      <t>ホウジン</t>
    </rPh>
    <rPh sb="2" eb="3">
      <t>メイ</t>
    </rPh>
    <phoneticPr fontId="6"/>
  </si>
  <si>
    <t>代表者名</t>
    <rPh sb="0" eb="3">
      <t>ダイヒョウシャ</t>
    </rPh>
    <rPh sb="3" eb="4">
      <t>メイ</t>
    </rPh>
    <phoneticPr fontId="6"/>
  </si>
  <si>
    <t>（事業所名）</t>
    <rPh sb="1" eb="4">
      <t>ジギョウショ</t>
    </rPh>
    <rPh sb="4" eb="5">
      <t>メイ</t>
    </rPh>
    <phoneticPr fontId="6"/>
  </si>
  <si>
    <t>下記の者については、以下のとおり当法人にて勤務していることを証明します。</t>
    <rPh sb="0" eb="2">
      <t>カキ</t>
    </rPh>
    <rPh sb="3" eb="4">
      <t>モノ</t>
    </rPh>
    <rPh sb="10" eb="12">
      <t>イカ</t>
    </rPh>
    <rPh sb="16" eb="17">
      <t>トウ</t>
    </rPh>
    <rPh sb="17" eb="19">
      <t>ホウジン</t>
    </rPh>
    <rPh sb="21" eb="23">
      <t>キンム</t>
    </rPh>
    <rPh sb="30" eb="32">
      <t>ショウメイ</t>
    </rPh>
    <phoneticPr fontId="6"/>
  </si>
  <si>
    <t>NO</t>
    <phoneticPr fontId="6"/>
  </si>
  <si>
    <t>氏　　名</t>
    <rPh sb="0" eb="1">
      <t>シ</t>
    </rPh>
    <rPh sb="3" eb="4">
      <t>メイ</t>
    </rPh>
    <phoneticPr fontId="6"/>
  </si>
  <si>
    <t>勤務先名称</t>
    <rPh sb="0" eb="3">
      <t>キンムサキ</t>
    </rPh>
    <rPh sb="3" eb="5">
      <t>メイショウ</t>
    </rPh>
    <phoneticPr fontId="6"/>
  </si>
  <si>
    <t>従事した職種</t>
    <rPh sb="0" eb="2">
      <t>ジュウジ</t>
    </rPh>
    <rPh sb="4" eb="6">
      <t>ショクシュ</t>
    </rPh>
    <phoneticPr fontId="6"/>
  </si>
  <si>
    <t>業務従事年月数</t>
    <rPh sb="0" eb="2">
      <t>ギョウム</t>
    </rPh>
    <rPh sb="2" eb="4">
      <t>ジュウジ</t>
    </rPh>
    <rPh sb="4" eb="6">
      <t>ネンゲツ</t>
    </rPh>
    <rPh sb="6" eb="7">
      <t>スウ</t>
    </rPh>
    <phoneticPr fontId="6"/>
  </si>
  <si>
    <t>年　　月</t>
    <rPh sb="0" eb="1">
      <t>ネン</t>
    </rPh>
    <rPh sb="3" eb="4">
      <t>ツキ</t>
    </rPh>
    <phoneticPr fontId="6"/>
  </si>
  <si>
    <t>現在：</t>
    <rPh sb="0" eb="2">
      <t>ゲンザイ</t>
    </rPh>
    <phoneticPr fontId="6"/>
  </si>
  <si>
    <t>（　　年　月　　日生）</t>
    <rPh sb="3" eb="4">
      <t>ネン</t>
    </rPh>
    <rPh sb="5" eb="6">
      <t>ツキ</t>
    </rPh>
    <rPh sb="8" eb="9">
      <t>ニチ</t>
    </rPh>
    <rPh sb="9" eb="10">
      <t>セイ</t>
    </rPh>
    <phoneticPr fontId="6"/>
  </si>
  <si>
    <t>合計（通算）</t>
    <rPh sb="0" eb="2">
      <t>ゴウケイ</t>
    </rPh>
    <rPh sb="3" eb="5">
      <t>ツウサン</t>
    </rPh>
    <phoneticPr fontId="6"/>
  </si>
  <si>
    <t>※サービス提供体制強化加算を申請する事業所ごとに作成してください。</t>
    <rPh sb="5" eb="7">
      <t>テイキョウ</t>
    </rPh>
    <rPh sb="7" eb="9">
      <t>タイセイ</t>
    </rPh>
    <rPh sb="9" eb="11">
      <t>キョウカ</t>
    </rPh>
    <rPh sb="11" eb="13">
      <t>カサン</t>
    </rPh>
    <rPh sb="14" eb="16">
      <t>シンセイ</t>
    </rPh>
    <rPh sb="18" eb="21">
      <t>ジギョウショ</t>
    </rPh>
    <rPh sb="24" eb="26">
      <t>サクセイ</t>
    </rPh>
    <phoneticPr fontId="6"/>
  </si>
  <si>
    <t>※証明書が複数枚にわたる場合は、適宜コピーして使用してください。</t>
    <rPh sb="1" eb="4">
      <t>ショウメイショ</t>
    </rPh>
    <rPh sb="5" eb="7">
      <t>フクスウ</t>
    </rPh>
    <rPh sb="7" eb="8">
      <t>マイ</t>
    </rPh>
    <rPh sb="12" eb="14">
      <t>バアイ</t>
    </rPh>
    <rPh sb="16" eb="18">
      <t>テキギ</t>
    </rPh>
    <rPh sb="23" eb="25">
      <t>シヨウ</t>
    </rPh>
    <phoneticPr fontId="6"/>
  </si>
  <si>
    <t>＜記入例＞</t>
    <rPh sb="1" eb="3">
      <t>キニュウ</t>
    </rPh>
    <rPh sb="3" eb="4">
      <t>レイ</t>
    </rPh>
    <phoneticPr fontId="6"/>
  </si>
  <si>
    <t>NO</t>
    <phoneticPr fontId="6"/>
  </si>
  <si>
    <t>広域　太郎</t>
    <rPh sb="0" eb="2">
      <t>コウイキ</t>
    </rPh>
    <rPh sb="3" eb="5">
      <t>タロウ</t>
    </rPh>
    <phoneticPr fontId="6"/>
  </si>
  <si>
    <t>特別養護老人ホーム○○</t>
    <rPh sb="0" eb="2">
      <t>トクベツ</t>
    </rPh>
    <rPh sb="2" eb="4">
      <t>ヨウゴ</t>
    </rPh>
    <rPh sb="4" eb="6">
      <t>ロウジン</t>
    </rPh>
    <phoneticPr fontId="6"/>
  </si>
  <si>
    <t>介護職員</t>
    <rPh sb="0" eb="2">
      <t>カイゴ</t>
    </rPh>
    <rPh sb="2" eb="4">
      <t>ショクイン</t>
    </rPh>
    <phoneticPr fontId="6"/>
  </si>
  <si>
    <t>１年　　月</t>
    <rPh sb="1" eb="2">
      <t>ネン</t>
    </rPh>
    <rPh sb="4" eb="5">
      <t>ツキ</t>
    </rPh>
    <phoneticPr fontId="6"/>
  </si>
  <si>
    <t>デイサービス△△</t>
    <phoneticPr fontId="6"/>
  </si>
  <si>
    <t>年　６月</t>
    <rPh sb="0" eb="1">
      <t>ネン</t>
    </rPh>
    <rPh sb="3" eb="4">
      <t>ツキ</t>
    </rPh>
    <phoneticPr fontId="6"/>
  </si>
  <si>
    <t>訪問介護□□</t>
    <rPh sb="0" eb="2">
      <t>ホウモン</t>
    </rPh>
    <rPh sb="2" eb="4">
      <t>カイゴ</t>
    </rPh>
    <phoneticPr fontId="6"/>
  </si>
  <si>
    <t>２年　　月</t>
    <rPh sb="1" eb="2">
      <t>ネン</t>
    </rPh>
    <rPh sb="4" eb="5">
      <t>ツキ</t>
    </rPh>
    <phoneticPr fontId="6"/>
  </si>
  <si>
    <t>現在：デイサービス××</t>
    <rPh sb="0" eb="2">
      <t>ゲンザイ</t>
    </rPh>
    <phoneticPr fontId="6"/>
  </si>
  <si>
    <t>生活相談員</t>
    <rPh sb="0" eb="2">
      <t>セイカツ</t>
    </rPh>
    <rPh sb="2" eb="5">
      <t>ソウダンイン</t>
    </rPh>
    <phoneticPr fontId="6"/>
  </si>
  <si>
    <t>（S45年1月1日生）</t>
    <rPh sb="4" eb="5">
      <t>ネン</t>
    </rPh>
    <rPh sb="6" eb="7">
      <t>ツキ</t>
    </rPh>
    <rPh sb="8" eb="9">
      <t>ニチ</t>
    </rPh>
    <rPh sb="9" eb="10">
      <t>セイ</t>
    </rPh>
    <phoneticPr fontId="6"/>
  </si>
  <si>
    <t>４年　６月</t>
    <rPh sb="1" eb="2">
      <t>ネン</t>
    </rPh>
    <rPh sb="4" eb="5">
      <t>ツキ</t>
    </rPh>
    <phoneticPr fontId="6"/>
  </si>
  <si>
    <t>　　年　　月　　日</t>
    <rPh sb="2" eb="3">
      <t>ネン</t>
    </rPh>
    <rPh sb="5" eb="6">
      <t>ツキ</t>
    </rPh>
    <rPh sb="8" eb="9">
      <t>ニチ</t>
    </rPh>
    <phoneticPr fontId="6"/>
  </si>
  <si>
    <t>感染症又は災害の発生を理由とする利用者数の減少が一定以上生じている場合の対応</t>
    <rPh sb="0" eb="2">
      <t>カンセン</t>
    </rPh>
    <rPh sb="2" eb="3">
      <t>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
  </si>
  <si>
    <t>不要</t>
    <rPh sb="0" eb="2">
      <t>フヨウ</t>
    </rPh>
    <phoneticPr fontId="3"/>
  </si>
  <si>
    <t>共生型サービスの提供
（生活介護事業所)</t>
    <rPh sb="0" eb="3">
      <t>キョウセイガタ</t>
    </rPh>
    <rPh sb="8" eb="10">
      <t>テイキョウ</t>
    </rPh>
    <rPh sb="12" eb="14">
      <t>セイカツ</t>
    </rPh>
    <rPh sb="14" eb="16">
      <t>カイゴ</t>
    </rPh>
    <rPh sb="16" eb="18">
      <t>ジギョウ</t>
    </rPh>
    <rPh sb="18" eb="19">
      <t>ショ</t>
    </rPh>
    <phoneticPr fontId="3"/>
  </si>
  <si>
    <t>共生型サービスの提供
（自立訓練事業所)</t>
    <rPh sb="0" eb="3">
      <t>キョウセイガタ</t>
    </rPh>
    <rPh sb="8" eb="10">
      <t>テイキョウ</t>
    </rPh>
    <rPh sb="12" eb="14">
      <t>ジリツ</t>
    </rPh>
    <rPh sb="14" eb="16">
      <t>クンレン</t>
    </rPh>
    <rPh sb="16" eb="18">
      <t>ジギョウ</t>
    </rPh>
    <rPh sb="18" eb="19">
      <t>ショ</t>
    </rPh>
    <phoneticPr fontId="3"/>
  </si>
  <si>
    <t>共生型サービスの提供
（児童発達支援事業所)</t>
    <rPh sb="0" eb="3">
      <t>キョウセイガタ</t>
    </rPh>
    <rPh sb="8" eb="10">
      <t>テイキョウ</t>
    </rPh>
    <rPh sb="12" eb="14">
      <t>ジドウ</t>
    </rPh>
    <rPh sb="14" eb="16">
      <t>ハッタツ</t>
    </rPh>
    <rPh sb="16" eb="18">
      <t>シエン</t>
    </rPh>
    <rPh sb="18" eb="20">
      <t>ジギョウ</t>
    </rPh>
    <rPh sb="20" eb="21">
      <t>ショ</t>
    </rPh>
    <phoneticPr fontId="3"/>
  </si>
  <si>
    <t>共生型サービスの提供
（放課後等デイサービス事業所)</t>
    <rPh sb="0" eb="3">
      <t>キョウセイガタ</t>
    </rPh>
    <rPh sb="8" eb="10">
      <t>テイキョウ</t>
    </rPh>
    <rPh sb="12" eb="15">
      <t>ホウカゴ</t>
    </rPh>
    <rPh sb="15" eb="16">
      <t>トウ</t>
    </rPh>
    <rPh sb="22" eb="24">
      <t>ジギョウ</t>
    </rPh>
    <rPh sb="24" eb="25">
      <t>ショ</t>
    </rPh>
    <phoneticPr fontId="3"/>
  </si>
  <si>
    <t>直近１ヶ月分の勤務体制表（別紙７又は任意様式）
※延長サービス実施に係る勤務体制が確認できること。</t>
    <rPh sb="25" eb="27">
      <t>エンチョウ</t>
    </rPh>
    <rPh sb="31" eb="33">
      <t>ジッシ</t>
    </rPh>
    <rPh sb="34" eb="35">
      <t>カカ</t>
    </rPh>
    <rPh sb="36" eb="38">
      <t>キンム</t>
    </rPh>
    <rPh sb="38" eb="40">
      <t>タイセイ</t>
    </rPh>
    <rPh sb="41" eb="43">
      <t>カクニン</t>
    </rPh>
    <phoneticPr fontId="3"/>
  </si>
  <si>
    <t>・平面図</t>
    <rPh sb="1" eb="4">
      <t>ヘイメンズ</t>
    </rPh>
    <phoneticPr fontId="3"/>
  </si>
  <si>
    <t>・脱衣室・浴室等、入浴介助を適切に行える設備が確認できる写真</t>
    <phoneticPr fontId="3"/>
  </si>
  <si>
    <t>入浴介助加算</t>
    <rPh sb="0" eb="2">
      <t>ニュウヨク</t>
    </rPh>
    <rPh sb="2" eb="4">
      <t>カイジョ</t>
    </rPh>
    <rPh sb="4" eb="6">
      <t>カサン</t>
    </rPh>
    <phoneticPr fontId="3"/>
  </si>
  <si>
    <t>(Ⅱ)を算定する場合の注意</t>
    <rPh sb="4" eb="6">
      <t>サンテイ</t>
    </rPh>
    <rPh sb="8" eb="10">
      <t>バアイ</t>
    </rPh>
    <rPh sb="11" eb="13">
      <t>チュウイ</t>
    </rPh>
    <phoneticPr fontId="3"/>
  </si>
  <si>
    <t>医師等が利用者の居宅を訪問し、浴室での利用者の動作及び浴室環境を評価すること。この際、利用者又は家族等の介助による入浴が難しい環境にある場合は、訪問した医師等が介護支援専門員・福祉用具専門相談員と連携し、福祉用具の貸与・購入・住宅改修等の浴室の環境整備に係る助言を行うこと。</t>
    <rPh sb="0" eb="2">
      <t>イシ</t>
    </rPh>
    <rPh sb="2" eb="3">
      <t>トウ</t>
    </rPh>
    <rPh sb="4" eb="7">
      <t>リヨウシャ</t>
    </rPh>
    <rPh sb="8" eb="10">
      <t>キョタク</t>
    </rPh>
    <rPh sb="11" eb="13">
      <t>ホウモン</t>
    </rPh>
    <rPh sb="15" eb="17">
      <t>ヨクシツ</t>
    </rPh>
    <rPh sb="19" eb="22">
      <t>リヨウシャ</t>
    </rPh>
    <rPh sb="23" eb="25">
      <t>ドウサ</t>
    </rPh>
    <rPh sb="25" eb="26">
      <t>オヨ</t>
    </rPh>
    <rPh sb="27" eb="29">
      <t>ヨクシツ</t>
    </rPh>
    <rPh sb="29" eb="31">
      <t>カンキョウ</t>
    </rPh>
    <rPh sb="32" eb="34">
      <t>ヒョウカ</t>
    </rPh>
    <rPh sb="41" eb="42">
      <t>サイ</t>
    </rPh>
    <rPh sb="43" eb="46">
      <t>リヨウシャ</t>
    </rPh>
    <rPh sb="46" eb="47">
      <t>マタ</t>
    </rPh>
    <rPh sb="48" eb="50">
      <t>カゾク</t>
    </rPh>
    <rPh sb="50" eb="51">
      <t>トウ</t>
    </rPh>
    <rPh sb="52" eb="54">
      <t>カイジョ</t>
    </rPh>
    <rPh sb="57" eb="59">
      <t>ニュウヨク</t>
    </rPh>
    <rPh sb="60" eb="61">
      <t>ムズカ</t>
    </rPh>
    <rPh sb="63" eb="65">
      <t>カンキョウ</t>
    </rPh>
    <rPh sb="68" eb="70">
      <t>バアイ</t>
    </rPh>
    <rPh sb="72" eb="74">
      <t>ホウモン</t>
    </rPh>
    <rPh sb="76" eb="78">
      <t>イシ</t>
    </rPh>
    <rPh sb="78" eb="79">
      <t>トウ</t>
    </rPh>
    <rPh sb="80" eb="82">
      <t>カイゴ</t>
    </rPh>
    <rPh sb="82" eb="84">
      <t>シエン</t>
    </rPh>
    <rPh sb="84" eb="87">
      <t>センモンイン</t>
    </rPh>
    <rPh sb="88" eb="90">
      <t>フクシ</t>
    </rPh>
    <rPh sb="90" eb="92">
      <t>ヨウグ</t>
    </rPh>
    <rPh sb="92" eb="94">
      <t>センモン</t>
    </rPh>
    <rPh sb="94" eb="96">
      <t>ソウダン</t>
    </rPh>
    <rPh sb="96" eb="97">
      <t>イン</t>
    </rPh>
    <rPh sb="98" eb="100">
      <t>レンケイ</t>
    </rPh>
    <rPh sb="102" eb="104">
      <t>フクシ</t>
    </rPh>
    <rPh sb="104" eb="106">
      <t>ヨウグ</t>
    </rPh>
    <rPh sb="107" eb="109">
      <t>タイヨ</t>
    </rPh>
    <rPh sb="110" eb="112">
      <t>コウニュウ</t>
    </rPh>
    <rPh sb="113" eb="115">
      <t>ジュウタク</t>
    </rPh>
    <rPh sb="115" eb="117">
      <t>カイシュウ</t>
    </rPh>
    <rPh sb="117" eb="118">
      <t>トウ</t>
    </rPh>
    <rPh sb="119" eb="121">
      <t>ヨクシツ</t>
    </rPh>
    <rPh sb="122" eb="124">
      <t>カンキョウ</t>
    </rPh>
    <rPh sb="124" eb="126">
      <t>セイビ</t>
    </rPh>
    <rPh sb="127" eb="128">
      <t>カカ</t>
    </rPh>
    <rPh sb="129" eb="131">
      <t>ジョゲン</t>
    </rPh>
    <rPh sb="132" eb="133">
      <t>オコナ</t>
    </rPh>
    <phoneticPr fontId="3"/>
  </si>
  <si>
    <t xml:space="preserve">利用者の居宅を訪問した医師等と連携の下で、利用者の身体の状況や訪問により把握した利用者の居宅の浴室の環境等を踏まえた個別の入浴計画を作成すること。また、 入浴計画に基づき、個浴その他の利用者の居宅の状況に近い環境にて、入浴介助を行うこと。
</t>
    <phoneticPr fontId="3"/>
  </si>
  <si>
    <t>生活機能向上連携加算</t>
    <rPh sb="0" eb="2">
      <t>セイカツ</t>
    </rPh>
    <rPh sb="2" eb="4">
      <t>キノウ</t>
    </rPh>
    <rPh sb="4" eb="6">
      <t>コウジョウ</t>
    </rPh>
    <rPh sb="6" eb="8">
      <t>レンケイ</t>
    </rPh>
    <rPh sb="8" eb="10">
      <t>カサン</t>
    </rPh>
    <phoneticPr fontId="3"/>
  </si>
  <si>
    <t>口腔機能向上加算</t>
    <rPh sb="0" eb="2">
      <t>コウクウ</t>
    </rPh>
    <rPh sb="2" eb="4">
      <t>キノウ</t>
    </rPh>
    <rPh sb="4" eb="6">
      <t>コウジョウ</t>
    </rPh>
    <rPh sb="6" eb="8">
      <t>カサン</t>
    </rPh>
    <phoneticPr fontId="6"/>
  </si>
  <si>
    <t>科学的介護推進体制加算</t>
    <rPh sb="0" eb="3">
      <t>カガクテキ</t>
    </rPh>
    <rPh sb="3" eb="5">
      <t>カイゴ</t>
    </rPh>
    <rPh sb="5" eb="7">
      <t>スイシン</t>
    </rPh>
    <rPh sb="7" eb="9">
      <t>タイセイ</t>
    </rPh>
    <rPh sb="9" eb="11">
      <t>カサン</t>
    </rPh>
    <phoneticPr fontId="3"/>
  </si>
  <si>
    <t>不要</t>
    <rPh sb="0" eb="2">
      <t>フヨウ</t>
    </rPh>
    <phoneticPr fontId="3"/>
  </si>
  <si>
    <t>生活相談員配置等加算</t>
    <rPh sb="0" eb="2">
      <t>セイカツ</t>
    </rPh>
    <rPh sb="2" eb="5">
      <t>ソウダンイン</t>
    </rPh>
    <rPh sb="5" eb="7">
      <t>ハイチ</t>
    </rPh>
    <rPh sb="7" eb="8">
      <t>トウ</t>
    </rPh>
    <rPh sb="8" eb="10">
      <t>カサン</t>
    </rPh>
    <phoneticPr fontId="3"/>
  </si>
  <si>
    <t>歴月ごとに、指定地域密着型サービス基準第20条第１項に規定する看護職員又は介護職員の員数に加え、看護職員又は介護職員を常勤換算方法で２以上確保すること。</t>
    <rPh sb="0" eb="1">
      <t>レキ</t>
    </rPh>
    <rPh sb="1" eb="2">
      <t>ヅキ</t>
    </rPh>
    <rPh sb="6" eb="8">
      <t>シテイ</t>
    </rPh>
    <rPh sb="8" eb="10">
      <t>チイキ</t>
    </rPh>
    <rPh sb="10" eb="13">
      <t>ミッチャクガタ</t>
    </rPh>
    <rPh sb="17" eb="19">
      <t>キジュン</t>
    </rPh>
    <rPh sb="19" eb="20">
      <t>ダイ</t>
    </rPh>
    <rPh sb="22" eb="23">
      <t>ジョウ</t>
    </rPh>
    <rPh sb="23" eb="24">
      <t>ダイ</t>
    </rPh>
    <rPh sb="25" eb="26">
      <t>コウ</t>
    </rPh>
    <rPh sb="27" eb="29">
      <t>キテイ</t>
    </rPh>
    <rPh sb="31" eb="33">
      <t>カンゴ</t>
    </rPh>
    <rPh sb="33" eb="35">
      <t>ショクイン</t>
    </rPh>
    <rPh sb="35" eb="36">
      <t>マタ</t>
    </rPh>
    <rPh sb="37" eb="39">
      <t>カイゴ</t>
    </rPh>
    <rPh sb="39" eb="41">
      <t>ショクイン</t>
    </rPh>
    <rPh sb="42" eb="43">
      <t>イン</t>
    </rPh>
    <rPh sb="43" eb="44">
      <t>スウ</t>
    </rPh>
    <rPh sb="45" eb="46">
      <t>クワ</t>
    </rPh>
    <rPh sb="48" eb="50">
      <t>カンゴ</t>
    </rPh>
    <rPh sb="50" eb="52">
      <t>ショクイン</t>
    </rPh>
    <rPh sb="52" eb="53">
      <t>マタ</t>
    </rPh>
    <rPh sb="54" eb="56">
      <t>カイゴ</t>
    </rPh>
    <rPh sb="56" eb="58">
      <t>ショクイン</t>
    </rPh>
    <rPh sb="59" eb="61">
      <t>ジョウキン</t>
    </rPh>
    <rPh sb="61" eb="63">
      <t>カンザン</t>
    </rPh>
    <rPh sb="63" eb="65">
      <t>ホウホウ</t>
    </rPh>
    <rPh sb="67" eb="69">
      <t>イジョウ</t>
    </rPh>
    <rPh sb="69" eb="71">
      <t>カクホ</t>
    </rPh>
    <phoneticPr fontId="4"/>
  </si>
  <si>
    <t>ADL維持等加算〔申出〕の有無</t>
    <rPh sb="3" eb="5">
      <t>イジ</t>
    </rPh>
    <rPh sb="5" eb="6">
      <t>トウ</t>
    </rPh>
    <rPh sb="6" eb="8">
      <t>カサン</t>
    </rPh>
    <rPh sb="9" eb="11">
      <t>モウシデ</t>
    </rPh>
    <rPh sb="13" eb="15">
      <t>ウム</t>
    </rPh>
    <phoneticPr fontId="3"/>
  </si>
  <si>
    <t>ADL維持等加算Ⅲ</t>
    <rPh sb="3" eb="5">
      <t>イジ</t>
    </rPh>
    <rPh sb="5" eb="6">
      <t>トウ</t>
    </rPh>
    <rPh sb="6" eb="8">
      <t>カサン</t>
    </rPh>
    <phoneticPr fontId="3"/>
  </si>
  <si>
    <t>別紙19</t>
    <rPh sb="0" eb="2">
      <t>ベッシ</t>
    </rPh>
    <phoneticPr fontId="3"/>
  </si>
  <si>
    <t>(別紙19)</t>
    <rPh sb="1" eb="3">
      <t>ベッシ</t>
    </rPh>
    <phoneticPr fontId="3"/>
  </si>
  <si>
    <t>ADL維持等加算に係る届出書((地域密着型)通所介護事業所)</t>
    <rPh sb="3" eb="5">
      <t>イジ</t>
    </rPh>
    <rPh sb="5" eb="6">
      <t>トウ</t>
    </rPh>
    <rPh sb="6" eb="8">
      <t>カサン</t>
    </rPh>
    <rPh sb="9" eb="10">
      <t>カカ</t>
    </rPh>
    <rPh sb="11" eb="14">
      <t>トドケデショ</t>
    </rPh>
    <rPh sb="16" eb="18">
      <t>チイキ</t>
    </rPh>
    <rPh sb="18" eb="21">
      <t>ミッチャクガタ</t>
    </rPh>
    <rPh sb="22" eb="24">
      <t>ツウショ</t>
    </rPh>
    <rPh sb="24" eb="26">
      <t>カイゴ</t>
    </rPh>
    <rPh sb="26" eb="28">
      <t>ジギョウ</t>
    </rPh>
    <rPh sb="28" eb="29">
      <t>ショ</t>
    </rPh>
    <phoneticPr fontId="3"/>
  </si>
  <si>
    <t>１　事業所名</t>
    <rPh sb="2" eb="4">
      <t>ジギョウ</t>
    </rPh>
    <rPh sb="4" eb="5">
      <t>ショ</t>
    </rPh>
    <rPh sb="5" eb="6">
      <t>メイ</t>
    </rPh>
    <phoneticPr fontId="3"/>
  </si>
  <si>
    <t>２　異動区分</t>
    <rPh sb="2" eb="4">
      <t>イドウ</t>
    </rPh>
    <rPh sb="4" eb="6">
      <t>クブン</t>
    </rPh>
    <phoneticPr fontId="3"/>
  </si>
  <si>
    <t>３　施設種別</t>
    <rPh sb="2" eb="4">
      <t>シセツ</t>
    </rPh>
    <rPh sb="4" eb="6">
      <t>シュベツ</t>
    </rPh>
    <phoneticPr fontId="3"/>
  </si>
  <si>
    <t>４　届出項目</t>
    <rPh sb="2" eb="4">
      <t>トドケデ</t>
    </rPh>
    <rPh sb="4" eb="6">
      <t>コウモク</t>
    </rPh>
    <phoneticPr fontId="3"/>
  </si>
  <si>
    <t>５　届出内容</t>
    <rPh sb="2" eb="4">
      <t>トドケデ</t>
    </rPh>
    <rPh sb="4" eb="6">
      <t>ナイヨウ</t>
    </rPh>
    <phoneticPr fontId="3"/>
  </si>
  <si>
    <t>(1)　評価対象者数</t>
    <rPh sb="4" eb="6">
      <t>ヒョウカ</t>
    </rPh>
    <rPh sb="6" eb="9">
      <t>タイショウシャ</t>
    </rPh>
    <rPh sb="9" eb="10">
      <t>スウ</t>
    </rPh>
    <phoneticPr fontId="3"/>
  </si>
  <si>
    <t>(2)　重度者の割合</t>
    <rPh sb="4" eb="6">
      <t>ジュウド</t>
    </rPh>
    <rPh sb="6" eb="7">
      <t>シャ</t>
    </rPh>
    <rPh sb="8" eb="10">
      <t>ワリアイ</t>
    </rPh>
    <phoneticPr fontId="3"/>
  </si>
  <si>
    <t>(4)　評価報告者の割合</t>
    <rPh sb="4" eb="6">
      <t>ヒョウカ</t>
    </rPh>
    <rPh sb="6" eb="9">
      <t>ホウコクシャ</t>
    </rPh>
    <rPh sb="10" eb="12">
      <t>ワリアイ</t>
    </rPh>
    <phoneticPr fontId="3"/>
  </si>
  <si>
    <t>(5)　ADL利得の状況</t>
    <rPh sb="7" eb="9">
      <t>リトク</t>
    </rPh>
    <rPh sb="10" eb="12">
      <t>ジョウキョウ</t>
    </rPh>
    <phoneticPr fontId="3"/>
  </si>
  <si>
    <t>①</t>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</si>
  <si>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9">
      <t>ガツイジョウ</t>
    </rPh>
    <rPh sb="19" eb="21">
      <t>リヨウ</t>
    </rPh>
    <rPh sb="23" eb="25">
      <t>キカン</t>
    </rPh>
    <rPh sb="26" eb="27">
      <t>チュウ</t>
    </rPh>
    <rPh sb="30" eb="32">
      <t>ヒョウカ</t>
    </rPh>
    <rPh sb="32" eb="34">
      <t>タイショウ</t>
    </rPh>
    <rPh sb="34" eb="36">
      <t>リヨウ</t>
    </rPh>
    <rPh sb="36" eb="38">
      <t>キカン</t>
    </rPh>
    <rPh sb="42" eb="43">
      <t>ヨウ</t>
    </rPh>
    <rPh sb="43" eb="46">
      <t>カイゴシャ</t>
    </rPh>
    <rPh sb="47" eb="48">
      <t>チュウ</t>
    </rPh>
    <rPh sb="51" eb="52">
      <t>カズ</t>
    </rPh>
    <phoneticPr fontId="3"/>
  </si>
  <si>
    <t>②</t>
    <phoneticPr fontId="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</si>
  <si>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5">
      <t>ヨウ</t>
    </rPh>
    <rPh sb="35" eb="37">
      <t>カイゴ</t>
    </rPh>
    <rPh sb="37" eb="38">
      <t>ド</t>
    </rPh>
    <rPh sb="49" eb="50">
      <t>モノ</t>
    </rPh>
    <rPh sb="51" eb="52">
      <t>カズ</t>
    </rPh>
    <phoneticPr fontId="3"/>
  </si>
  <si>
    <t>③</t>
    <phoneticPr fontId="3"/>
  </si>
  <si>
    <t>①に占める②の割合</t>
    <rPh sb="2" eb="3">
      <t>シ</t>
    </rPh>
    <rPh sb="7" eb="9">
      <t>ワリアイ</t>
    </rPh>
    <phoneticPr fontId="3"/>
  </si>
  <si>
    <t>④</t>
    <phoneticPr fontId="3"/>
  </si>
  <si>
    <t>①のうち、評価対象利用開始月の時点で初回の要介護・要支援認定があった月から起算して12月以内である者の数</t>
    <rPh sb="5" eb="7">
      <t>ヒョウカ</t>
    </rPh>
    <rPh sb="7" eb="9">
      <t>タイショウ</t>
    </rPh>
    <rPh sb="9" eb="11">
      <t>リヨウ</t>
    </rPh>
    <rPh sb="11" eb="13">
      <t>カイシ</t>
    </rPh>
    <rPh sb="13" eb="14">
      <t>ツキ</t>
    </rPh>
    <rPh sb="15" eb="17">
      <t>ジテン</t>
    </rPh>
    <rPh sb="18" eb="20">
      <t>ショカイ</t>
    </rPh>
    <rPh sb="21" eb="22">
      <t>ヨウ</t>
    </rPh>
    <rPh sb="22" eb="24">
      <t>カイゴ</t>
    </rPh>
    <rPh sb="25" eb="28">
      <t>ヨウシエン</t>
    </rPh>
    <rPh sb="28" eb="30">
      <t>ニンテイ</t>
    </rPh>
    <rPh sb="34" eb="35">
      <t>ツキ</t>
    </rPh>
    <rPh sb="37" eb="39">
      <t>キサン</t>
    </rPh>
    <rPh sb="43" eb="44">
      <t>ツキ</t>
    </rPh>
    <rPh sb="44" eb="46">
      <t>イナイ</t>
    </rPh>
    <rPh sb="49" eb="50">
      <t>モノ</t>
    </rPh>
    <rPh sb="51" eb="52">
      <t>カズ</t>
    </rPh>
    <phoneticPr fontId="3"/>
  </si>
  <si>
    <t>⑤</t>
    <phoneticPr fontId="3"/>
  </si>
  <si>
    <t>①に占める④の割合</t>
    <rPh sb="2" eb="3">
      <t>シ</t>
    </rPh>
    <rPh sb="7" eb="9">
      <t>ワリアイ</t>
    </rPh>
    <phoneticPr fontId="3"/>
  </si>
  <si>
    <t>⑥</t>
    <phoneticPr fontId="3"/>
  </si>
  <si>
    <t>①のうち、評価利用開始月と当該月から起算して６月目に、事業所の機能訓練指導員がBarthel Indexを測定し、その結果を報告している者の数</t>
    <rPh sb="5" eb="7">
      <t>ヒョウカ</t>
    </rPh>
    <rPh sb="7" eb="9">
      <t>リヨウ</t>
    </rPh>
    <rPh sb="9" eb="11">
      <t>カイシ</t>
    </rPh>
    <rPh sb="11" eb="12">
      <t>ツキ</t>
    </rPh>
    <rPh sb="13" eb="15">
      <t>トウガイ</t>
    </rPh>
    <rPh sb="15" eb="16">
      <t>ツキ</t>
    </rPh>
    <rPh sb="18" eb="20">
      <t>キサン</t>
    </rPh>
    <rPh sb="23" eb="24">
      <t>ツキ</t>
    </rPh>
    <rPh sb="24" eb="25">
      <t>メ</t>
    </rPh>
    <rPh sb="27" eb="30">
      <t>ジギョウショ</t>
    </rPh>
    <rPh sb="31" eb="33">
      <t>キノウ</t>
    </rPh>
    <rPh sb="33" eb="35">
      <t>クンレン</t>
    </rPh>
    <rPh sb="35" eb="38">
      <t>シドウイン</t>
    </rPh>
    <rPh sb="53" eb="55">
      <t>ソクテイ</t>
    </rPh>
    <rPh sb="59" eb="61">
      <t>ケッカ</t>
    </rPh>
    <rPh sb="62" eb="64">
      <t>ホウコク</t>
    </rPh>
    <rPh sb="68" eb="69">
      <t>モノ</t>
    </rPh>
    <rPh sb="70" eb="71">
      <t>カズ</t>
    </rPh>
    <phoneticPr fontId="3"/>
  </si>
  <si>
    <t>⑦</t>
    <phoneticPr fontId="3"/>
  </si>
  <si>
    <t>①に占める⑥の割合</t>
    <rPh sb="2" eb="3">
      <t>シ</t>
    </rPh>
    <rPh sb="7" eb="9">
      <t>ワリアイ</t>
    </rPh>
    <phoneticPr fontId="3"/>
  </si>
  <si>
    <t>⑧</t>
    <phoneticPr fontId="3"/>
  </si>
  <si>
    <t>⑥の要件を満たす者のうちADL利得(注４)が上位85％(注５)の者について、各々のADL利得が０より大きければ１、０より小さければ－1、０ならば０として合計したもの</t>
    <rPh sb="2" eb="4">
      <t>ヨウケン</t>
    </rPh>
    <rPh sb="5" eb="6">
      <t>ミ</t>
    </rPh>
    <rPh sb="8" eb="9">
      <t>モノ</t>
    </rPh>
    <rPh sb="15" eb="16">
      <t>リ</t>
    </rPh>
    <rPh sb="16" eb="17">
      <t>トク</t>
    </rPh>
    <rPh sb="18" eb="19">
      <t>チュウ</t>
    </rPh>
    <rPh sb="22" eb="24">
      <t>ジョウイ</t>
    </rPh>
    <rPh sb="28" eb="29">
      <t>チュウ</t>
    </rPh>
    <rPh sb="32" eb="33">
      <t>モノ</t>
    </rPh>
    <rPh sb="38" eb="40">
      <t>オノオノ</t>
    </rPh>
    <rPh sb="44" eb="45">
      <t>リ</t>
    </rPh>
    <rPh sb="45" eb="46">
      <t>トク</t>
    </rPh>
    <rPh sb="50" eb="51">
      <t>オオ</t>
    </rPh>
    <rPh sb="60" eb="61">
      <t>チイ</t>
    </rPh>
    <rPh sb="76" eb="78">
      <t>ゴウケイ</t>
    </rPh>
    <phoneticPr fontId="3"/>
  </si>
  <si>
    <t>注２：複数ある場合には最初の月が最も早いもの。</t>
    <rPh sb="0" eb="1">
      <t>チュウ</t>
    </rPh>
    <rPh sb="3" eb="5">
      <t>フクスウ</t>
    </rPh>
    <rPh sb="7" eb="9">
      <t>バアイ</t>
    </rPh>
    <rPh sb="11" eb="13">
      <t>サイショ</t>
    </rPh>
    <rPh sb="14" eb="15">
      <t>ツキ</t>
    </rPh>
    <rPh sb="16" eb="17">
      <t>モット</t>
    </rPh>
    <rPh sb="18" eb="19">
      <t>ハヤ</t>
    </rPh>
    <phoneticPr fontId="3"/>
  </si>
  <si>
    <t>注１：加算を算定する年度の初日の属する年の前年の１月から12月までの期間。</t>
    <rPh sb="0" eb="1">
      <t>チュウ</t>
    </rPh>
    <rPh sb="3" eb="5">
      <t>カサン</t>
    </rPh>
    <rPh sb="6" eb="8">
      <t>サンテイ</t>
    </rPh>
    <rPh sb="10" eb="12">
      <t>ネンド</t>
    </rPh>
    <rPh sb="13" eb="15">
      <t>ショニチ</t>
    </rPh>
    <rPh sb="16" eb="17">
      <t>ゾク</t>
    </rPh>
    <rPh sb="19" eb="20">
      <t>トシ</t>
    </rPh>
    <rPh sb="21" eb="23">
      <t>ゼンネン</t>
    </rPh>
    <rPh sb="25" eb="26">
      <t>ガツ</t>
    </rPh>
    <rPh sb="30" eb="31">
      <t>ガツ</t>
    </rPh>
    <rPh sb="34" eb="36">
      <t>キカン</t>
    </rPh>
    <phoneticPr fontId="3"/>
  </si>
  <si>
    <t>注３：評価対象利用期間中、５時間以上の通所介護費の算定回数が５時間未満の通所介護費の算定回数を上回るものに限る。</t>
    <rPh sb="0" eb="1">
      <t>チュウ</t>
    </rPh>
    <rPh sb="3" eb="5">
      <t>ヒョウカ</t>
    </rPh>
    <rPh sb="5" eb="7">
      <t>タイショウ</t>
    </rPh>
    <rPh sb="7" eb="9">
      <t>リヨウ</t>
    </rPh>
    <rPh sb="9" eb="12">
      <t>キカンチュウ</t>
    </rPh>
    <rPh sb="14" eb="16">
      <t>ジカン</t>
    </rPh>
    <rPh sb="16" eb="18">
      <t>イジョウ</t>
    </rPh>
    <rPh sb="19" eb="21">
      <t>ツウショ</t>
    </rPh>
    <rPh sb="21" eb="23">
      <t>カイゴ</t>
    </rPh>
    <rPh sb="23" eb="24">
      <t>ヒ</t>
    </rPh>
    <rPh sb="25" eb="27">
      <t>サンテイ</t>
    </rPh>
    <rPh sb="27" eb="29">
      <t>カイスウ</t>
    </rPh>
    <rPh sb="31" eb="33">
      <t>ジカン</t>
    </rPh>
    <rPh sb="33" eb="35">
      <t>ミマン</t>
    </rPh>
    <rPh sb="36" eb="38">
      <t>ツウショ</t>
    </rPh>
    <rPh sb="38" eb="40">
      <t>カイゴ</t>
    </rPh>
    <rPh sb="40" eb="41">
      <t>ヒ</t>
    </rPh>
    <rPh sb="42" eb="44">
      <t>サンテイ</t>
    </rPh>
    <rPh sb="44" eb="46">
      <t>カイスウ</t>
    </rPh>
    <rPh sb="47" eb="49">
      <t>ウワマワ</t>
    </rPh>
    <rPh sb="53" eb="54">
      <t>カギ</t>
    </rPh>
    <phoneticPr fontId="3"/>
  </si>
  <si>
    <t>注４：評価対象利用開始月から起算して六月目の月に測定したADL値から評価対象利用開始月に測定したADL値を控除して得た値。</t>
    <rPh sb="0" eb="1">
      <t>チュウ</t>
    </rPh>
    <rPh sb="3" eb="5">
      <t>ヒョウカ</t>
    </rPh>
    <rPh sb="5" eb="7">
      <t>タイショウ</t>
    </rPh>
    <rPh sb="7" eb="9">
      <t>リヨウ</t>
    </rPh>
    <rPh sb="9" eb="11">
      <t>カイシ</t>
    </rPh>
    <rPh sb="11" eb="12">
      <t>ツキ</t>
    </rPh>
    <rPh sb="14" eb="16">
      <t>キサン</t>
    </rPh>
    <rPh sb="18" eb="19">
      <t>６</t>
    </rPh>
    <rPh sb="19" eb="20">
      <t>ツキ</t>
    </rPh>
    <rPh sb="20" eb="21">
      <t>メ</t>
    </rPh>
    <rPh sb="22" eb="23">
      <t>ツキ</t>
    </rPh>
    <rPh sb="24" eb="26">
      <t>ソクテイ</t>
    </rPh>
    <rPh sb="31" eb="32">
      <t>アタイ</t>
    </rPh>
    <rPh sb="34" eb="36">
      <t>ヒョウカ</t>
    </rPh>
    <rPh sb="36" eb="38">
      <t>タイショウ</t>
    </rPh>
    <rPh sb="38" eb="40">
      <t>リヨウ</t>
    </rPh>
    <rPh sb="40" eb="42">
      <t>カイシ</t>
    </rPh>
    <rPh sb="42" eb="43">
      <t>ツキ</t>
    </rPh>
    <rPh sb="44" eb="46">
      <t>ソクテイ</t>
    </rPh>
    <rPh sb="51" eb="52">
      <t>チ</t>
    </rPh>
    <rPh sb="53" eb="55">
      <t>コウジョ</t>
    </rPh>
    <rPh sb="57" eb="58">
      <t>エ</t>
    </rPh>
    <rPh sb="59" eb="60">
      <t>アタイ</t>
    </rPh>
    <phoneticPr fontId="3"/>
  </si>
  <si>
    <t>注５：端数切り上げ。</t>
    <rPh sb="0" eb="1">
      <t>チュウ</t>
    </rPh>
    <rPh sb="3" eb="5">
      <t>ハスウ</t>
    </rPh>
    <rPh sb="5" eb="6">
      <t>キ</t>
    </rPh>
    <rPh sb="7" eb="8">
      <t>ア</t>
    </rPh>
    <phoneticPr fontId="3"/>
  </si>
  <si>
    <t>人</t>
    <rPh sb="0" eb="1">
      <t>ニン</t>
    </rPh>
    <phoneticPr fontId="3"/>
  </si>
  <si>
    <t>→20人以上</t>
    <rPh sb="3" eb="4">
      <t>ニン</t>
    </rPh>
    <rPh sb="4" eb="6">
      <t>イジョウ</t>
    </rPh>
    <phoneticPr fontId="3"/>
  </si>
  <si>
    <t>(3)　直近12月以内に
  認定を受けた者の割合</t>
    <rPh sb="4" eb="6">
      <t>チョッキン</t>
    </rPh>
    <rPh sb="8" eb="9">
      <t>ツキ</t>
    </rPh>
    <rPh sb="9" eb="11">
      <t>イナイ</t>
    </rPh>
    <rPh sb="15" eb="17">
      <t>ニンテイ</t>
    </rPh>
    <rPh sb="18" eb="19">
      <t>ウ</t>
    </rPh>
    <rPh sb="21" eb="22">
      <t>モノ</t>
    </rPh>
    <rPh sb="23" eb="25">
      <t>ワリアイ</t>
    </rPh>
    <phoneticPr fontId="3"/>
  </si>
  <si>
    <t>人</t>
    <rPh sb="0" eb="1">
      <t>ヒト</t>
    </rPh>
    <phoneticPr fontId="3"/>
  </si>
  <si>
    <t>％</t>
    <phoneticPr fontId="3"/>
  </si>
  <si>
    <t>→15％以上</t>
    <rPh sb="4" eb="6">
      <t>イジョウ</t>
    </rPh>
    <phoneticPr fontId="3"/>
  </si>
  <si>
    <t>％</t>
    <phoneticPr fontId="3"/>
  </si>
  <si>
    <t>→15％以下</t>
    <rPh sb="4" eb="6">
      <t>イカ</t>
    </rPh>
    <phoneticPr fontId="3"/>
  </si>
  <si>
    <t>％</t>
    <phoneticPr fontId="3"/>
  </si>
  <si>
    <t>→90％以上</t>
    <rPh sb="4" eb="6">
      <t>イジョウ</t>
    </rPh>
    <phoneticPr fontId="3"/>
  </si>
  <si>
    <t>→０以上</t>
    <rPh sb="2" eb="4">
      <t>イジョウ</t>
    </rPh>
    <phoneticPr fontId="3"/>
  </si>
  <si>
    <t>　　　年　月　日</t>
    <rPh sb="3" eb="4">
      <t>ネン</t>
    </rPh>
    <rPh sb="5" eb="6">
      <t>ゲツ</t>
    </rPh>
    <rPh sb="7" eb="8">
      <t>ニチ</t>
    </rPh>
    <phoneticPr fontId="3"/>
  </si>
  <si>
    <t>１　新規</t>
    <rPh sb="2" eb="4">
      <t>シンキ</t>
    </rPh>
    <phoneticPr fontId="3"/>
  </si>
  <si>
    <t>２　変更</t>
    <rPh sb="2" eb="4">
      <t>ヘンコウ</t>
    </rPh>
    <phoneticPr fontId="3"/>
  </si>
  <si>
    <t>３　終了</t>
    <rPh sb="2" eb="4">
      <t>シュウリョウ</t>
    </rPh>
    <phoneticPr fontId="3"/>
  </si>
  <si>
    <t>１　通所介護</t>
    <rPh sb="2" eb="4">
      <t>ツウショ</t>
    </rPh>
    <rPh sb="4" eb="6">
      <t>カイゴ</t>
    </rPh>
    <phoneticPr fontId="3"/>
  </si>
  <si>
    <t>２　地域密着型通所介護事業所</t>
    <rPh sb="2" eb="4">
      <t>チイキ</t>
    </rPh>
    <rPh sb="4" eb="7">
      <t>ミッチャクガタ</t>
    </rPh>
    <rPh sb="7" eb="9">
      <t>ツウショ</t>
    </rPh>
    <rPh sb="9" eb="11">
      <t>カイゴ</t>
    </rPh>
    <rPh sb="11" eb="13">
      <t>ジギョウ</t>
    </rPh>
    <rPh sb="13" eb="14">
      <t>ショ</t>
    </rPh>
    <phoneticPr fontId="3"/>
  </si>
  <si>
    <t>１　通所介護事業所</t>
    <rPh sb="2" eb="4">
      <t>ツウショ</t>
    </rPh>
    <rPh sb="4" eb="6">
      <t>カイゴ</t>
    </rPh>
    <rPh sb="6" eb="8">
      <t>ジギョウ</t>
    </rPh>
    <rPh sb="8" eb="9">
      <t>ショ</t>
    </rPh>
    <phoneticPr fontId="3"/>
  </si>
  <si>
    <t>①　ADL維持等加算</t>
    <rPh sb="5" eb="7">
      <t>イジ</t>
    </rPh>
    <rPh sb="7" eb="8">
      <t>トウ</t>
    </rPh>
    <rPh sb="8" eb="10">
      <t>カサン</t>
    </rPh>
    <phoneticPr fontId="3"/>
  </si>
  <si>
    <t>①　新規</t>
    <rPh sb="2" eb="4">
      <t>シンキ</t>
    </rPh>
    <phoneticPr fontId="3"/>
  </si>
  <si>
    <t>②　変更</t>
    <rPh sb="2" eb="4">
      <t>ヘンコウ</t>
    </rPh>
    <phoneticPr fontId="3"/>
  </si>
  <si>
    <t>③　終了</t>
    <rPh sb="2" eb="4">
      <t>シュウリョウ</t>
    </rPh>
    <phoneticPr fontId="3"/>
  </si>
  <si>
    <t>①　通所介護事業所</t>
    <rPh sb="2" eb="4">
      <t>ツウショ</t>
    </rPh>
    <rPh sb="4" eb="6">
      <t>カイゴ</t>
    </rPh>
    <rPh sb="6" eb="8">
      <t>ジギョウ</t>
    </rPh>
    <rPh sb="8" eb="9">
      <t>ショ</t>
    </rPh>
    <phoneticPr fontId="3"/>
  </si>
  <si>
    <t>②　地域密着型通所介護事業所</t>
    <rPh sb="2" eb="4">
      <t>チイキ</t>
    </rPh>
    <rPh sb="4" eb="7">
      <t>ミッチャクガタ</t>
    </rPh>
    <rPh sb="7" eb="9">
      <t>ツウショ</t>
    </rPh>
    <rPh sb="9" eb="11">
      <t>カイゴ</t>
    </rPh>
    <rPh sb="11" eb="13">
      <t>ジギョウ</t>
    </rPh>
    <rPh sb="13" eb="14">
      <t>ショ</t>
    </rPh>
    <phoneticPr fontId="3"/>
  </si>
  <si>
    <t>勤務体制一覧表など管理栄養士の人員がわかるもの
（別紙７又は任意様式）
又は外部（他の介護事業所、医療機関又は栄養ケア・ステーション）との連携していることがわかるもの</t>
    <rPh sb="0" eb="2">
      <t>キンム</t>
    </rPh>
    <rPh sb="2" eb="4">
      <t>タイセイ</t>
    </rPh>
    <rPh sb="4" eb="6">
      <t>イチラン</t>
    </rPh>
    <rPh sb="6" eb="7">
      <t>ヒョウ</t>
    </rPh>
    <rPh sb="9" eb="11">
      <t>カンリ</t>
    </rPh>
    <rPh sb="11" eb="14">
      <t>エイヨウシ</t>
    </rPh>
    <rPh sb="15" eb="17">
      <t>ジンイン</t>
    </rPh>
    <rPh sb="25" eb="27">
      <t>ベッシ</t>
    </rPh>
    <rPh sb="28" eb="29">
      <t>マタ</t>
    </rPh>
    <rPh sb="30" eb="32">
      <t>ニンイ</t>
    </rPh>
    <rPh sb="32" eb="34">
      <t>ヨウシキ</t>
    </rPh>
    <rPh sb="36" eb="37">
      <t>マタ</t>
    </rPh>
    <rPh sb="38" eb="40">
      <t>ガイブ</t>
    </rPh>
    <rPh sb="41" eb="42">
      <t>ホカ</t>
    </rPh>
    <rPh sb="43" eb="45">
      <t>カイゴ</t>
    </rPh>
    <rPh sb="45" eb="47">
      <t>ジギョウ</t>
    </rPh>
    <rPh sb="47" eb="48">
      <t>ショ</t>
    </rPh>
    <rPh sb="49" eb="51">
      <t>イリョウ</t>
    </rPh>
    <rPh sb="51" eb="53">
      <t>キカン</t>
    </rPh>
    <rPh sb="53" eb="54">
      <t>マタ</t>
    </rPh>
    <rPh sb="55" eb="57">
      <t>エイヨウ</t>
    </rPh>
    <rPh sb="69" eb="71">
      <t>レンケイ</t>
    </rPh>
    <phoneticPr fontId="4"/>
  </si>
  <si>
    <t>注意事項
・多職種で共同し、利用者ごとの口腔機能改善管理指導計画を作成すること。
・利用者ごとの口腔機能改善管理指導計画に従い言語聴覚士、歯科衛生士又は看護職員が口腔機能を定期的に記録すること。
・利用者ごとの口腔機能改善管理指導計画の進捗状況を定期的に評価すること。</t>
    <rPh sb="0" eb="2">
      <t>チュウイ</t>
    </rPh>
    <rPh sb="2" eb="4">
      <t>ジコウ</t>
    </rPh>
    <rPh sb="6" eb="7">
      <t>タ</t>
    </rPh>
    <rPh sb="7" eb="9">
      <t>ショクシュ</t>
    </rPh>
    <rPh sb="10" eb="12">
      <t>キョウドウ</t>
    </rPh>
    <rPh sb="14" eb="17">
      <t>リヨウシャ</t>
    </rPh>
    <rPh sb="20" eb="22">
      <t>コウクウ</t>
    </rPh>
    <rPh sb="22" eb="24">
      <t>キノウ</t>
    </rPh>
    <rPh sb="24" eb="26">
      <t>カイゼン</t>
    </rPh>
    <rPh sb="26" eb="28">
      <t>カンリ</t>
    </rPh>
    <rPh sb="28" eb="30">
      <t>シドウ</t>
    </rPh>
    <rPh sb="30" eb="32">
      <t>ケイカク</t>
    </rPh>
    <rPh sb="33" eb="35">
      <t>サクセイ</t>
    </rPh>
    <rPh sb="42" eb="45">
      <t>リヨウシャ</t>
    </rPh>
    <rPh sb="48" eb="50">
      <t>コウクウ</t>
    </rPh>
    <rPh sb="50" eb="52">
      <t>キノウ</t>
    </rPh>
    <rPh sb="52" eb="54">
      <t>カイゼン</t>
    </rPh>
    <rPh sb="54" eb="56">
      <t>カンリ</t>
    </rPh>
    <rPh sb="56" eb="58">
      <t>シドウ</t>
    </rPh>
    <rPh sb="58" eb="60">
      <t>ケイカク</t>
    </rPh>
    <rPh sb="61" eb="62">
      <t>シタガ</t>
    </rPh>
    <rPh sb="63" eb="65">
      <t>ゲンゴ</t>
    </rPh>
    <rPh sb="65" eb="67">
      <t>チョウカク</t>
    </rPh>
    <rPh sb="67" eb="68">
      <t>シ</t>
    </rPh>
    <rPh sb="69" eb="71">
      <t>シカ</t>
    </rPh>
    <rPh sb="71" eb="74">
      <t>エイセイシ</t>
    </rPh>
    <rPh sb="74" eb="75">
      <t>マタ</t>
    </rPh>
    <rPh sb="76" eb="78">
      <t>カンゴ</t>
    </rPh>
    <rPh sb="78" eb="80">
      <t>ショクイン</t>
    </rPh>
    <rPh sb="81" eb="83">
      <t>コウクウ</t>
    </rPh>
    <rPh sb="83" eb="85">
      <t>キノウ</t>
    </rPh>
    <rPh sb="86" eb="89">
      <t>テイキテキ</t>
    </rPh>
    <rPh sb="90" eb="92">
      <t>キロク</t>
    </rPh>
    <rPh sb="99" eb="102">
      <t>リヨウシャ</t>
    </rPh>
    <rPh sb="105" eb="107">
      <t>コウクウ</t>
    </rPh>
    <rPh sb="107" eb="109">
      <t>キノウ</t>
    </rPh>
    <rPh sb="109" eb="111">
      <t>カイゼン</t>
    </rPh>
    <rPh sb="111" eb="113">
      <t>カンリ</t>
    </rPh>
    <rPh sb="113" eb="115">
      <t>シドウ</t>
    </rPh>
    <rPh sb="115" eb="117">
      <t>ケイカク</t>
    </rPh>
    <rPh sb="118" eb="120">
      <t>シンチョク</t>
    </rPh>
    <rPh sb="120" eb="122">
      <t>ジョウキョウ</t>
    </rPh>
    <rPh sb="123" eb="126">
      <t>テイキテキ</t>
    </rPh>
    <rPh sb="127" eb="129">
      <t>ヒョウカ</t>
    </rPh>
    <phoneticPr fontId="3"/>
  </si>
  <si>
    <t>別紙12-3</t>
    <rPh sb="0" eb="2">
      <t>ベッシ</t>
    </rPh>
    <phoneticPr fontId="4"/>
  </si>
  <si>
    <t>介護職員処遇改善加算
介護職員等特定処遇改善加算</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phoneticPr fontId="6"/>
  </si>
  <si>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</si>
  <si>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</si>
  <si>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</si>
  <si>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</si>
  <si>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１　サービス提供体制強化加算(Ⅰ)</t>
    <rPh sb="6" eb="8">
      <t>テイキョウ</t>
    </rPh>
    <rPh sb="8" eb="10">
      <t>タイセイ</t>
    </rPh>
    <rPh sb="10" eb="12">
      <t>キョウカ</t>
    </rPh>
    <rPh sb="12" eb="14">
      <t>カサン</t>
    </rPh>
    <phoneticPr fontId="3"/>
  </si>
  <si>
    <t>２　サービス提供体制強化加算(Ⅱ)</t>
    <rPh sb="6" eb="8">
      <t>テイキョウ</t>
    </rPh>
    <rPh sb="8" eb="10">
      <t>タイセイ</t>
    </rPh>
    <rPh sb="10" eb="12">
      <t>キョウカ</t>
    </rPh>
    <rPh sb="12" eb="14">
      <t>カサン</t>
    </rPh>
    <phoneticPr fontId="3"/>
  </si>
  <si>
    <t>①　サービス提供体制強化加算(Ⅰ)</t>
    <rPh sb="6" eb="8">
      <t>テイキョウ</t>
    </rPh>
    <rPh sb="8" eb="10">
      <t>タイセイ</t>
    </rPh>
    <rPh sb="10" eb="12">
      <t>キョウカ</t>
    </rPh>
    <rPh sb="12" eb="14">
      <t>カサン</t>
    </rPh>
    <phoneticPr fontId="3"/>
  </si>
  <si>
    <t>②　サービス提供体制強化加算(Ⅱ)</t>
    <rPh sb="6" eb="8">
      <t>テイキョウ</t>
    </rPh>
    <rPh sb="8" eb="10">
      <t>タイセイ</t>
    </rPh>
    <rPh sb="10" eb="12">
      <t>キョウカ</t>
    </rPh>
    <rPh sb="12" eb="14">
      <t>カサン</t>
    </rPh>
    <phoneticPr fontId="3"/>
  </si>
  <si>
    <t>３　サービス提供体制強化加算(Ⅲ)</t>
    <rPh sb="6" eb="8">
      <t>テイキョウ</t>
    </rPh>
    <rPh sb="8" eb="10">
      <t>タイセイ</t>
    </rPh>
    <rPh sb="10" eb="12">
      <t>キョウカ</t>
    </rPh>
    <rPh sb="12" eb="14">
      <t>カサン</t>
    </rPh>
    <phoneticPr fontId="3"/>
  </si>
  <si>
    <t>③　サービス提供体制強化加算(Ⅲ)</t>
    <rPh sb="6" eb="8">
      <t>テイキョウ</t>
    </rPh>
    <rPh sb="8" eb="10">
      <t>タイセイ</t>
    </rPh>
    <rPh sb="10" eb="12">
      <t>キョウカ</t>
    </rPh>
    <rPh sb="12" eb="14">
      <t>カサン</t>
    </rPh>
    <phoneticPr fontId="3"/>
  </si>
  <si>
    <t>６　介護職員等の状況</t>
    <rPh sb="2" eb="4">
      <t>カイゴ</t>
    </rPh>
    <rPh sb="4" eb="6">
      <t>ショクイン</t>
    </rPh>
    <rPh sb="6" eb="7">
      <t>トウ</t>
    </rPh>
    <rPh sb="8" eb="10">
      <t>ジョウキョウ</t>
    </rPh>
    <phoneticPr fontId="3"/>
  </si>
  <si>
    <t>　（１）サービス提供体制強化加算(Ⅰ)</t>
    <rPh sb="8" eb="10">
      <t>テイキョウ</t>
    </rPh>
    <rPh sb="10" eb="12">
      <t>タイセイ</t>
    </rPh>
    <rPh sb="12" eb="14">
      <t>キョウカ</t>
    </rPh>
    <rPh sb="14" eb="16">
      <t>カサン</t>
    </rPh>
    <phoneticPr fontId="3"/>
  </si>
  <si>
    <t>介護福祉士等の状況</t>
    <rPh sb="0" eb="2">
      <t>カイゴ</t>
    </rPh>
    <rPh sb="2" eb="5">
      <t>フクシシ</t>
    </rPh>
    <rPh sb="5" eb="6">
      <t>トウ</t>
    </rPh>
    <rPh sb="7" eb="9">
      <t>ジョウキョウ</t>
    </rPh>
    <phoneticPr fontId="3"/>
  </si>
  <si>
    <t>　①に占める②の割合が70％以上</t>
    <rPh sb="3" eb="4">
      <t>シ</t>
    </rPh>
    <rPh sb="8" eb="10">
      <t>ワリアイ</t>
    </rPh>
    <rPh sb="14" eb="16">
      <t>イジョウ</t>
    </rPh>
    <phoneticPr fontId="3"/>
  </si>
  <si>
    <t>①</t>
    <phoneticPr fontId="3"/>
  </si>
  <si>
    <t>②</t>
    <phoneticPr fontId="3"/>
  </si>
  <si>
    <t>②</t>
    <phoneticPr fontId="3"/>
  </si>
  <si>
    <t>①のうち介護福祉士の総数(常勤換算)</t>
    <rPh sb="4" eb="6">
      <t>カイゴ</t>
    </rPh>
    <rPh sb="6" eb="9">
      <t>フクシシ</t>
    </rPh>
    <rPh sb="10" eb="12">
      <t>ソウスウ</t>
    </rPh>
    <rPh sb="13" eb="15">
      <t>ジョウキン</t>
    </rPh>
    <rPh sb="15" eb="17">
      <t>カンザン</t>
    </rPh>
    <phoneticPr fontId="3"/>
  </si>
  <si>
    <t>又は、</t>
    <rPh sb="0" eb="1">
      <t>マタ</t>
    </rPh>
    <phoneticPr fontId="3"/>
  </si>
  <si>
    <t>　①に占める③の割合が25％以上</t>
    <rPh sb="3" eb="4">
      <t>シ</t>
    </rPh>
    <rPh sb="8" eb="10">
      <t>ワリアイ</t>
    </rPh>
    <rPh sb="14" eb="16">
      <t>イジョウ</t>
    </rPh>
    <phoneticPr fontId="3"/>
  </si>
  <si>
    <t>③</t>
    <phoneticPr fontId="3"/>
  </si>
  <si>
    <t>①のうち勤続年数が10年以上の介護福祉士の総数(常勤換算)</t>
    <rPh sb="4" eb="6">
      <t>キンゾク</t>
    </rPh>
    <rPh sb="6" eb="8">
      <t>ネンスウ</t>
    </rPh>
    <rPh sb="11" eb="12">
      <t>ネン</t>
    </rPh>
    <rPh sb="12" eb="14">
      <t>イジョウ</t>
    </rPh>
    <rPh sb="15" eb="17">
      <t>カイゴ</t>
    </rPh>
    <rPh sb="17" eb="20">
      <t>フクシシ</t>
    </rPh>
    <rPh sb="21" eb="23">
      <t>ソウスウ</t>
    </rPh>
    <rPh sb="24" eb="26">
      <t>ジョウキン</t>
    </rPh>
    <rPh sb="26" eb="28">
      <t>カンザン</t>
    </rPh>
    <phoneticPr fontId="3"/>
  </si>
  <si>
    <t>　（２）サービス提供体制強化加算(Ⅱ)</t>
    <rPh sb="8" eb="10">
      <t>テイキョウ</t>
    </rPh>
    <rPh sb="10" eb="12">
      <t>タイセイ</t>
    </rPh>
    <rPh sb="12" eb="14">
      <t>キョウカ</t>
    </rPh>
    <rPh sb="14" eb="16">
      <t>カサン</t>
    </rPh>
    <phoneticPr fontId="3"/>
  </si>
  <si>
    <t>介護福祉士等の状況</t>
    <phoneticPr fontId="3"/>
  </si>
  <si>
    <t>　①に占める②の割合が50％以上</t>
    <rPh sb="3" eb="4">
      <t>シ</t>
    </rPh>
    <rPh sb="8" eb="10">
      <t>ワリアイ</t>
    </rPh>
    <rPh sb="14" eb="16">
      <t>イジョウ</t>
    </rPh>
    <phoneticPr fontId="3"/>
  </si>
  <si>
    <t>①</t>
    <phoneticPr fontId="3"/>
  </si>
  <si>
    <t>　（３）サービス提供体制強化加算(Ⅲ)</t>
    <rPh sb="8" eb="10">
      <t>テイキョウ</t>
    </rPh>
    <rPh sb="10" eb="12">
      <t>タイセイ</t>
    </rPh>
    <rPh sb="12" eb="14">
      <t>キョウカ</t>
    </rPh>
    <rPh sb="14" eb="16">
      <t>カサン</t>
    </rPh>
    <phoneticPr fontId="3"/>
  </si>
  <si>
    <t>　①に占める②の割合が40％以上</t>
    <rPh sb="3" eb="4">
      <t>シ</t>
    </rPh>
    <rPh sb="8" eb="10">
      <t>ワリアイ</t>
    </rPh>
    <rPh sb="14" eb="16">
      <t>イジョウ</t>
    </rPh>
    <phoneticPr fontId="3"/>
  </si>
  <si>
    <t>勤続年数の
状況</t>
    <rPh sb="0" eb="2">
      <t>キンゾク</t>
    </rPh>
    <rPh sb="2" eb="4">
      <t>ネンスウ</t>
    </rPh>
    <rPh sb="6" eb="8">
      <t>ジョウキョウ</t>
    </rPh>
    <phoneticPr fontId="3"/>
  </si>
  <si>
    <t>　①に占める②の割合が30％以上</t>
    <rPh sb="3" eb="4">
      <t>シ</t>
    </rPh>
    <rPh sb="8" eb="10">
      <t>ワリアイ</t>
    </rPh>
    <rPh sb="14" eb="16">
      <t>イジョウ</t>
    </rPh>
    <phoneticPr fontId="3"/>
  </si>
  <si>
    <t>（別紙１２－３）</t>
    <rPh sb="1" eb="3">
      <t>ベッシ</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</si>
  <si>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6">
      <t>チイキ</t>
    </rPh>
    <rPh sb="26" eb="29">
      <t>ミッチャクガタ</t>
    </rPh>
    <rPh sb="29" eb="31">
      <t>ツウショ</t>
    </rPh>
    <rPh sb="31" eb="33">
      <t>カイゴ</t>
    </rPh>
    <rPh sb="35" eb="37">
      <t>カイゴ</t>
    </rPh>
    <rPh sb="37" eb="39">
      <t>ヨボウ</t>
    </rPh>
    <rPh sb="40" eb="43">
      <t>ニンチショウ</t>
    </rPh>
    <rPh sb="43" eb="45">
      <t>タイオウ</t>
    </rPh>
    <rPh sb="45" eb="46">
      <t>ガタ</t>
    </rPh>
    <rPh sb="46" eb="48">
      <t>ツウショ</t>
    </rPh>
    <rPh sb="48" eb="50">
      <t>カイゴ</t>
    </rPh>
    <phoneticPr fontId="3"/>
  </si>
  <si>
    <t>①　通所介護</t>
    <rPh sb="2" eb="4">
      <t>ツウショ</t>
    </rPh>
    <rPh sb="4" eb="6">
      <t>カイゴ</t>
    </rPh>
    <phoneticPr fontId="3"/>
  </si>
  <si>
    <t>２　(介護予防)通所リハビリテーション</t>
    <rPh sb="3" eb="5">
      <t>カイゴ</t>
    </rPh>
    <rPh sb="5" eb="7">
      <t>ヨボウ</t>
    </rPh>
    <rPh sb="8" eb="10">
      <t>ツウショ</t>
    </rPh>
    <phoneticPr fontId="3"/>
  </si>
  <si>
    <t>②　(介護予防)通所リハビリテーション</t>
    <rPh sb="3" eb="5">
      <t>カイゴ</t>
    </rPh>
    <rPh sb="5" eb="7">
      <t>ヨボウ</t>
    </rPh>
    <rPh sb="8" eb="10">
      <t>ツウショ</t>
    </rPh>
    <phoneticPr fontId="3"/>
  </si>
  <si>
    <t>３　地域密着型通所介護</t>
    <rPh sb="2" eb="4">
      <t>チイキ</t>
    </rPh>
    <rPh sb="4" eb="7">
      <t>ミッチャクガタ</t>
    </rPh>
    <rPh sb="7" eb="9">
      <t>ツウショ</t>
    </rPh>
    <rPh sb="9" eb="11">
      <t>カイゴ</t>
    </rPh>
    <phoneticPr fontId="3"/>
  </si>
  <si>
    <t>③　地域密着型通所介護</t>
    <rPh sb="2" eb="4">
      <t>チイキ</t>
    </rPh>
    <rPh sb="4" eb="7">
      <t>ミッチャクガタ</t>
    </rPh>
    <rPh sb="7" eb="9">
      <t>ツウショ</t>
    </rPh>
    <rPh sb="9" eb="11">
      <t>カイゴ</t>
    </rPh>
    <phoneticPr fontId="3"/>
  </si>
  <si>
    <t>４　(介護予防)認知症対応型通所介護</t>
    <rPh sb="3" eb="5">
      <t>カイゴ</t>
    </rPh>
    <rPh sb="5" eb="7">
      <t>ヨボウ</t>
    </rPh>
    <rPh sb="8" eb="11">
      <t>ニンチショウ</t>
    </rPh>
    <rPh sb="11" eb="14">
      <t>タイオウガタ</t>
    </rPh>
    <rPh sb="14" eb="16">
      <t>ツウショ</t>
    </rPh>
    <rPh sb="16" eb="18">
      <t>カイゴ</t>
    </rPh>
    <phoneticPr fontId="3"/>
  </si>
  <si>
    <t>④　(介護予防)認知症対応型通所介護</t>
    <rPh sb="3" eb="5">
      <t>カイゴ</t>
    </rPh>
    <rPh sb="5" eb="7">
      <t>ヨボウ</t>
    </rPh>
    <rPh sb="8" eb="11">
      <t>ニンチショウ</t>
    </rPh>
    <rPh sb="11" eb="14">
      <t>タイオウガタ</t>
    </rPh>
    <rPh sb="14" eb="16">
      <t>ツウショ</t>
    </rPh>
    <rPh sb="16" eb="18">
      <t>カイゴ</t>
    </rPh>
    <phoneticPr fontId="3"/>
  </si>
  <si>
    <t>３　地域密着型通所介護</t>
    <phoneticPr fontId="3"/>
  </si>
  <si>
    <t>４　(介護予防)認知症対応型通所介護</t>
    <phoneticPr fontId="3"/>
  </si>
  <si>
    <t>介護職員の総数(常勤換算)</t>
    <rPh sb="0" eb="2">
      <t>カイゴ</t>
    </rPh>
    <rPh sb="2" eb="4">
      <t>ショクイン</t>
    </rPh>
    <rPh sb="5" eb="7">
      <t>ソウスウ</t>
    </rPh>
    <rPh sb="8" eb="10">
      <t>ジョウキン</t>
    </rPh>
    <rPh sb="10" eb="12">
      <t>カンザン</t>
    </rPh>
    <phoneticPr fontId="3"/>
  </si>
  <si>
    <r>
      <t>※介護福祉士等の状況、勤続年数の状況のうち、</t>
    </r>
    <r>
      <rPr>
        <u val="double"/>
        <sz val="8"/>
        <color theme="1"/>
        <rFont val="游ゴシック"/>
        <family val="3"/>
        <charset val="128"/>
        <scheme val="minor"/>
      </rPr>
      <t>いずれか１つ</t>
    </r>
    <r>
      <rPr>
        <sz val="8"/>
        <color theme="1"/>
        <rFont val="游ゴシック"/>
        <family val="3"/>
        <charset val="128"/>
        <scheme val="minor"/>
      </rPr>
      <t>を満たすこと。</t>
    </r>
    <rPh sb="1" eb="3">
      <t>カイゴ</t>
    </rPh>
    <rPh sb="3" eb="5">
      <t>フクシ</t>
    </rPh>
    <rPh sb="5" eb="6">
      <t>シ</t>
    </rPh>
    <rPh sb="6" eb="7">
      <t>トウ</t>
    </rPh>
    <rPh sb="8" eb="10">
      <t>ジョウキョウ</t>
    </rPh>
    <rPh sb="11" eb="13">
      <t>キンゾク</t>
    </rPh>
    <rPh sb="13" eb="15">
      <t>ネンスウ</t>
    </rPh>
    <rPh sb="16" eb="18">
      <t>ジョウキョウ</t>
    </rPh>
    <rPh sb="29" eb="30">
      <t>ミ</t>
    </rPh>
    <phoneticPr fontId="3"/>
  </si>
  <si>
    <t>サービスを直接提供する者の総数(常勤換算)</t>
    <rPh sb="5" eb="7">
      <t>チョクセツ</t>
    </rPh>
    <rPh sb="7" eb="9">
      <t>テイキョウ</t>
    </rPh>
    <rPh sb="11" eb="12">
      <t>モノ</t>
    </rPh>
    <rPh sb="13" eb="15">
      <t>ソウスウ</t>
    </rPh>
    <rPh sb="16" eb="18">
      <t>ジョウキン</t>
    </rPh>
    <rPh sb="18" eb="20">
      <t>カンザン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</si>
  <si>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カンザン</t>
    </rPh>
    <phoneticPr fontId="3"/>
  </si>
  <si>
    <t>備考　要件を満たすことが分かる根拠書類を準備し、必要に応じて提出すること。</t>
    <rPh sb="0" eb="2">
      <t>ビコウ</t>
    </rPh>
    <rPh sb="3" eb="5">
      <t>ヨウケン</t>
    </rPh>
    <rPh sb="6" eb="7">
      <t>ミ</t>
    </rPh>
    <rPh sb="12" eb="13">
      <t>ワ</t>
    </rPh>
    <rPh sb="15" eb="17">
      <t>コンキョ</t>
    </rPh>
    <rPh sb="17" eb="19">
      <t>ショルイ</t>
    </rPh>
    <rPh sb="20" eb="22">
      <t>ジュンビ</t>
    </rPh>
    <rPh sb="24" eb="26">
      <t>ヒツヨウ</t>
    </rPh>
    <rPh sb="27" eb="28">
      <t>オウ</t>
    </rPh>
    <rPh sb="30" eb="32">
      <t>テイシュツ</t>
    </rPh>
    <phoneticPr fontId="3"/>
  </si>
  <si>
    <t>(１)サービス提供強化加算(Ⅰ)</t>
    <rPh sb="7" eb="9">
      <t>テイキョウ</t>
    </rPh>
    <rPh sb="9" eb="11">
      <t>キョウカ</t>
    </rPh>
    <rPh sb="11" eb="13">
      <t>カサン</t>
    </rPh>
    <phoneticPr fontId="6"/>
  </si>
  <si>
    <t>①のうち、介護福祉士の総数
(常勤換算)</t>
    <rPh sb="5" eb="7">
      <t>カイゴ</t>
    </rPh>
    <rPh sb="7" eb="10">
      <t>フクシシ</t>
    </rPh>
    <rPh sb="11" eb="13">
      <t>ソウスウ</t>
    </rPh>
    <rPh sb="15" eb="17">
      <t>ジョウキン</t>
    </rPh>
    <rPh sb="17" eb="19">
      <t>カンザン</t>
    </rPh>
    <phoneticPr fontId="6"/>
  </si>
  <si>
    <t>①のうち、勤続年数10年以上の介護福祉士の総数(常勤換算)</t>
    <rPh sb="5" eb="7">
      <t>キンゾク</t>
    </rPh>
    <rPh sb="7" eb="9">
      <t>ネンスウ</t>
    </rPh>
    <rPh sb="11" eb="12">
      <t>ネン</t>
    </rPh>
    <rPh sb="12" eb="14">
      <t>イジョウ</t>
    </rPh>
    <rPh sb="15" eb="17">
      <t>カイゴ</t>
    </rPh>
    <rPh sb="17" eb="20">
      <t>フクシシ</t>
    </rPh>
    <rPh sb="21" eb="23">
      <t>ソウスウ</t>
    </rPh>
    <rPh sb="24" eb="26">
      <t>ジョウキン</t>
    </rPh>
    <rPh sb="26" eb="28">
      <t>カンザン</t>
    </rPh>
    <phoneticPr fontId="3"/>
  </si>
  <si>
    <t>②／①</t>
    <phoneticPr fontId="6"/>
  </si>
  <si>
    <t>③／①</t>
    <phoneticPr fontId="6"/>
  </si>
  <si>
    <t>加算要件</t>
    <rPh sb="0" eb="2">
      <t>カサン</t>
    </rPh>
    <rPh sb="2" eb="4">
      <t>ヨウケン</t>
    </rPh>
    <phoneticPr fontId="3"/>
  </si>
  <si>
    <t>(A)　①に占める②の割合が70％以上</t>
    <rPh sb="6" eb="7">
      <t>シ</t>
    </rPh>
    <rPh sb="11" eb="13">
      <t>ワリアイ</t>
    </rPh>
    <rPh sb="17" eb="19">
      <t>イジョウ</t>
    </rPh>
    <phoneticPr fontId="3"/>
  </si>
  <si>
    <t>(B)　①に占める③の割合が25％以上</t>
    <rPh sb="6" eb="7">
      <t>シ</t>
    </rPh>
    <rPh sb="11" eb="13">
      <t>ワリアイ</t>
    </rPh>
    <rPh sb="17" eb="19">
      <t>イジョウ</t>
    </rPh>
    <phoneticPr fontId="6"/>
  </si>
  <si>
    <t>判定結果</t>
    <rPh sb="0" eb="2">
      <t>ハンテイ</t>
    </rPh>
    <rPh sb="2" eb="4">
      <t>ケッカ</t>
    </rPh>
    <phoneticPr fontId="3"/>
  </si>
  <si>
    <t>(２)サービス提供強化加算(Ⅱ)</t>
    <rPh sb="7" eb="9">
      <t>テイキョウ</t>
    </rPh>
    <rPh sb="9" eb="11">
      <t>キョウカ</t>
    </rPh>
    <rPh sb="11" eb="13">
      <t>カサン</t>
    </rPh>
    <phoneticPr fontId="6"/>
  </si>
  <si>
    <t>②</t>
    <phoneticPr fontId="3"/>
  </si>
  <si>
    <t>①に占める②の割合が50％以上</t>
    <rPh sb="2" eb="3">
      <t>シ</t>
    </rPh>
    <rPh sb="7" eb="9">
      <t>ワリアイ</t>
    </rPh>
    <rPh sb="13" eb="15">
      <t>イジョウ</t>
    </rPh>
    <phoneticPr fontId="3"/>
  </si>
  <si>
    <t>(3)サービス提供強化加算(Ⅲ)</t>
    <rPh sb="7" eb="9">
      <t>テイキョウ</t>
    </rPh>
    <rPh sb="9" eb="11">
      <t>キョウカ</t>
    </rPh>
    <rPh sb="11" eb="13">
      <t>カサン</t>
    </rPh>
    <phoneticPr fontId="6"/>
  </si>
  <si>
    <t>④</t>
    <phoneticPr fontId="3"/>
  </si>
  <si>
    <t>(A)　①に占める②の割合が40％以上</t>
    <rPh sb="6" eb="7">
      <t>シ</t>
    </rPh>
    <rPh sb="11" eb="13">
      <t>ワリアイ</t>
    </rPh>
    <rPh sb="17" eb="19">
      <t>イジョウ</t>
    </rPh>
    <phoneticPr fontId="3"/>
  </si>
  <si>
    <t>(C)　①に占める④の割合が30％以上</t>
    <rPh sb="6" eb="7">
      <t>シ</t>
    </rPh>
    <rPh sb="11" eb="13">
      <t>ワリアイ</t>
    </rPh>
    <rPh sb="17" eb="19">
      <t>イジョウ</t>
    </rPh>
    <phoneticPr fontId="6"/>
  </si>
  <si>
    <t>　月</t>
    <rPh sb="1" eb="2">
      <t>ガツ</t>
    </rPh>
    <phoneticPr fontId="6"/>
  </si>
  <si>
    <t>　月</t>
    <phoneticPr fontId="3"/>
  </si>
  <si>
    <t>　月</t>
    <phoneticPr fontId="3"/>
  </si>
  <si>
    <t>②／①</t>
    <phoneticPr fontId="6"/>
  </si>
  <si>
    <t>③／①</t>
    <phoneticPr fontId="6"/>
  </si>
  <si>
    <t>①</t>
    <phoneticPr fontId="3"/>
  </si>
  <si>
    <t>②</t>
    <phoneticPr fontId="3"/>
  </si>
  <si>
    <t>③</t>
    <phoneticPr fontId="3"/>
  </si>
  <si>
    <t>④</t>
    <phoneticPr fontId="3"/>
  </si>
  <si>
    <t>介護職員の総数(常勤換算)</t>
    <rPh sb="0" eb="2">
      <t>カイゴ</t>
    </rPh>
    <rPh sb="2" eb="4">
      <t>ショクイン</t>
    </rPh>
    <rPh sb="5" eb="7">
      <t>ソウスウ</t>
    </rPh>
    <rPh sb="8" eb="10">
      <t>ジョウキン</t>
    </rPh>
    <rPh sb="10" eb="12">
      <t>カンザン</t>
    </rPh>
    <phoneticPr fontId="6"/>
  </si>
  <si>
    <t>③</t>
    <phoneticPr fontId="6"/>
  </si>
  <si>
    <t>④／③</t>
    <phoneticPr fontId="6"/>
  </si>
  <si>
    <t>(B)　③に占める④の割合が30％以上</t>
    <rPh sb="6" eb="7">
      <t>シ</t>
    </rPh>
    <rPh sb="11" eb="13">
      <t>ワリアイ</t>
    </rPh>
    <rPh sb="17" eb="19">
      <t>イジョウ</t>
    </rPh>
    <phoneticPr fontId="6"/>
  </si>
  <si>
    <t>勤続年数により算定する場合は必要。</t>
    <rPh sb="0" eb="2">
      <t>キンゾク</t>
    </rPh>
    <rPh sb="2" eb="4">
      <t>ネンスウ</t>
    </rPh>
    <rPh sb="7" eb="9">
      <t>サンテイ</t>
    </rPh>
    <rPh sb="11" eb="13">
      <t>バアイ</t>
    </rPh>
    <rPh sb="14" eb="16">
      <t>ヒツヨウ</t>
    </rPh>
    <phoneticPr fontId="3"/>
  </si>
  <si>
    <t>資格者の総数により算定する場合は必要。</t>
    <rPh sb="0" eb="3">
      <t>シカクシャ</t>
    </rPh>
    <rPh sb="4" eb="6">
      <t>ソウスウ</t>
    </rPh>
    <rPh sb="9" eb="11">
      <t>サンテイ</t>
    </rPh>
    <rPh sb="13" eb="15">
      <t>バアイ</t>
    </rPh>
    <rPh sb="16" eb="18">
      <t>ヒツヨウ</t>
    </rPh>
    <phoneticPr fontId="3"/>
  </si>
  <si>
    <t>指定地域密着型サービス基準第20条第１項第二号又は第三号に規定する員数に加え、看護職員又は介護職員を常勤換算方法で２以上確保していること。</t>
    <rPh sb="0" eb="2">
      <t>シテイ</t>
    </rPh>
    <rPh sb="2" eb="4">
      <t>チイキ</t>
    </rPh>
    <rPh sb="4" eb="7">
      <t>ミッチャクガタ</t>
    </rPh>
    <rPh sb="11" eb="13">
      <t>キジュン</t>
    </rPh>
    <rPh sb="13" eb="14">
      <t>ダイ</t>
    </rPh>
    <rPh sb="16" eb="17">
      <t>ジョウ</t>
    </rPh>
    <rPh sb="17" eb="18">
      <t>ダイ</t>
    </rPh>
    <rPh sb="19" eb="20">
      <t>コウ</t>
    </rPh>
    <rPh sb="20" eb="21">
      <t>ダイ</t>
    </rPh>
    <rPh sb="21" eb="22">
      <t>２</t>
    </rPh>
    <rPh sb="22" eb="23">
      <t>ゴウ</t>
    </rPh>
    <rPh sb="23" eb="24">
      <t>マタ</t>
    </rPh>
    <rPh sb="25" eb="26">
      <t>ダイ</t>
    </rPh>
    <rPh sb="26" eb="27">
      <t>３</t>
    </rPh>
    <rPh sb="27" eb="28">
      <t>ゴウ</t>
    </rPh>
    <rPh sb="29" eb="31">
      <t>キテイ</t>
    </rPh>
    <rPh sb="33" eb="34">
      <t>イン</t>
    </rPh>
    <rPh sb="34" eb="35">
      <t>スウ</t>
    </rPh>
    <rPh sb="36" eb="37">
      <t>クワ</t>
    </rPh>
    <rPh sb="39" eb="41">
      <t>カンゴ</t>
    </rPh>
    <rPh sb="41" eb="43">
      <t>ショクイン</t>
    </rPh>
    <rPh sb="43" eb="44">
      <t>マタ</t>
    </rPh>
    <rPh sb="45" eb="47">
      <t>カイゴ</t>
    </rPh>
    <rPh sb="47" eb="49">
      <t>ショクイン</t>
    </rPh>
    <rPh sb="50" eb="52">
      <t>ジョウキン</t>
    </rPh>
    <rPh sb="52" eb="54">
      <t>カンザン</t>
    </rPh>
    <rPh sb="54" eb="56">
      <t>ホウホウ</t>
    </rPh>
    <rPh sb="58" eb="60">
      <t>イジョウ</t>
    </rPh>
    <rPh sb="60" eb="62">
      <t>カクホ</t>
    </rPh>
    <phoneticPr fontId="4"/>
  </si>
  <si>
    <t>研修修了者は指定地域密着型通所介護を行う時間帯を通じて１名以上配置すること。</t>
    <rPh sb="0" eb="2">
      <t>ケンシュウ</t>
    </rPh>
    <rPh sb="2" eb="5">
      <t>シュウリョウシャ</t>
    </rPh>
    <rPh sb="6" eb="8">
      <t>シテイ</t>
    </rPh>
    <rPh sb="8" eb="10">
      <t>チイキ</t>
    </rPh>
    <rPh sb="10" eb="12">
      <t>ミッチャク</t>
    </rPh>
    <rPh sb="12" eb="13">
      <t>ガタ</t>
    </rPh>
    <rPh sb="13" eb="15">
      <t>ツウショ</t>
    </rPh>
    <rPh sb="15" eb="17">
      <t>カイゴ</t>
    </rPh>
    <rPh sb="18" eb="19">
      <t>オコナ</t>
    </rPh>
    <rPh sb="20" eb="23">
      <t>ジカンタイ</t>
    </rPh>
    <rPh sb="24" eb="25">
      <t>ツウ</t>
    </rPh>
    <rPh sb="28" eb="29">
      <t>メイ</t>
    </rPh>
    <rPh sb="29" eb="31">
      <t>イジョウ</t>
    </rPh>
    <rPh sb="31" eb="33">
      <t>ハイチ</t>
    </rPh>
    <phoneticPr fontId="3"/>
  </si>
  <si>
    <t>機能訓練指導員の配置</t>
    <rPh sb="0" eb="2">
      <t>キノウ</t>
    </rPh>
    <rPh sb="2" eb="4">
      <t>クンレン</t>
    </rPh>
    <rPh sb="4" eb="6">
      <t>シドウ</t>
    </rPh>
    <rPh sb="6" eb="7">
      <t>イン</t>
    </rPh>
    <rPh sb="8" eb="10">
      <t>ハイチ</t>
    </rPh>
    <phoneticPr fontId="3"/>
  </si>
  <si>
    <t>(Ⅰ)イの場合：専従１名以上配置(配置時間の定め無し)
※運営基準上配置を求めている機能訓練指導員により満たすこととして差し支えない。
(Ⅰ)ロの場合：専従１名以上配置(サービス提供時間帯を通じて配置)
※イの人員に加えて専従で１名以上配置すること。</t>
    <rPh sb="5" eb="7">
      <t>バアイ</t>
    </rPh>
    <rPh sb="8" eb="10">
      <t>センジュウ</t>
    </rPh>
    <rPh sb="11" eb="12">
      <t>メイ</t>
    </rPh>
    <rPh sb="12" eb="14">
      <t>イジョウ</t>
    </rPh>
    <rPh sb="14" eb="16">
      <t>ハイチ</t>
    </rPh>
    <rPh sb="17" eb="19">
      <t>ハイチ</t>
    </rPh>
    <rPh sb="19" eb="21">
      <t>ジカン</t>
    </rPh>
    <rPh sb="22" eb="23">
      <t>サダ</t>
    </rPh>
    <rPh sb="24" eb="25">
      <t>ナ</t>
    </rPh>
    <rPh sb="29" eb="31">
      <t>ウンエイ</t>
    </rPh>
    <rPh sb="31" eb="33">
      <t>キジュン</t>
    </rPh>
    <rPh sb="33" eb="34">
      <t>ジョウ</t>
    </rPh>
    <rPh sb="34" eb="36">
      <t>ハイチ</t>
    </rPh>
    <rPh sb="37" eb="38">
      <t>モト</t>
    </rPh>
    <rPh sb="42" eb="44">
      <t>キノウ</t>
    </rPh>
    <rPh sb="44" eb="46">
      <t>クンレン</t>
    </rPh>
    <rPh sb="46" eb="49">
      <t>シドウイン</t>
    </rPh>
    <rPh sb="52" eb="53">
      <t>ミ</t>
    </rPh>
    <rPh sb="60" eb="61">
      <t>サ</t>
    </rPh>
    <rPh sb="62" eb="63">
      <t>ツカ</t>
    </rPh>
    <rPh sb="73" eb="75">
      <t>バアイ</t>
    </rPh>
    <rPh sb="76" eb="78">
      <t>センジュウ</t>
    </rPh>
    <rPh sb="79" eb="80">
      <t>メイ</t>
    </rPh>
    <rPh sb="80" eb="82">
      <t>イジョウ</t>
    </rPh>
    <rPh sb="82" eb="84">
      <t>ハイチ</t>
    </rPh>
    <rPh sb="89" eb="91">
      <t>テイキョウ</t>
    </rPh>
    <rPh sb="91" eb="94">
      <t>ジカンタイ</t>
    </rPh>
    <rPh sb="95" eb="96">
      <t>ツウ</t>
    </rPh>
    <rPh sb="98" eb="100">
      <t>ハイチ</t>
    </rPh>
    <rPh sb="105" eb="107">
      <t>ジンイン</t>
    </rPh>
    <rPh sb="108" eb="109">
      <t>クワ</t>
    </rPh>
    <rPh sb="111" eb="113">
      <t>センジュウ</t>
    </rPh>
    <rPh sb="115" eb="116">
      <t>メイ</t>
    </rPh>
    <rPh sb="116" eb="118">
      <t>イジョウ</t>
    </rPh>
    <rPh sb="118" eb="120">
      <t>ハイチ</t>
    </rPh>
    <phoneticPr fontId="3"/>
  </si>
  <si>
    <t>(Ⅱ)について、加算(Ⅰ)に加えて、個別機能訓練計画等の内容を厚生労働省に提出し、フィードバックをうけていること。</t>
    <rPh sb="8" eb="10">
      <t>カサン</t>
    </rPh>
    <rPh sb="14" eb="15">
      <t>クワ</t>
    </rPh>
    <rPh sb="18" eb="20">
      <t>コベツ</t>
    </rPh>
    <rPh sb="20" eb="22">
      <t>キノウ</t>
    </rPh>
    <rPh sb="22" eb="24">
      <t>クンレン</t>
    </rPh>
    <rPh sb="24" eb="26">
      <t>ケイカク</t>
    </rPh>
    <rPh sb="26" eb="27">
      <t>トウ</t>
    </rPh>
    <rPh sb="28" eb="30">
      <t>ナイヨウ</t>
    </rPh>
    <rPh sb="31" eb="33">
      <t>コウセイ</t>
    </rPh>
    <rPh sb="33" eb="36">
      <t>ロウドウショウ</t>
    </rPh>
    <rPh sb="37" eb="39">
      <t>テイシュツ</t>
    </rPh>
    <phoneticPr fontId="3"/>
  </si>
  <si>
    <t>個別機能訓練加算</t>
    <rPh sb="0" eb="2">
      <t>コベツ</t>
    </rPh>
    <rPh sb="2" eb="4">
      <t>キノウ</t>
    </rPh>
    <rPh sb="4" eb="6">
      <t>クンレン</t>
    </rPh>
    <rPh sb="6" eb="8">
      <t>カサン</t>
    </rPh>
    <phoneticPr fontId="6"/>
  </si>
  <si>
    <t>訪問・リハビリテーション事業所又はリハビリテーションを実施している医療提供施設との連携体制が確認できる書類（連携に係る契約書等・任意様式)</t>
    <rPh sb="0" eb="2">
      <t>ホウモン</t>
    </rPh>
    <rPh sb="12" eb="14">
      <t>ジギョウ</t>
    </rPh>
    <rPh sb="14" eb="15">
      <t>ショ</t>
    </rPh>
    <rPh sb="15" eb="16">
      <t>マタ</t>
    </rPh>
    <rPh sb="27" eb="29">
      <t>ジッシ</t>
    </rPh>
    <rPh sb="33" eb="35">
      <t>イリョウ</t>
    </rPh>
    <rPh sb="35" eb="37">
      <t>テイキョウ</t>
    </rPh>
    <rPh sb="37" eb="39">
      <t>シセツ</t>
    </rPh>
    <rPh sb="41" eb="43">
      <t>レンケイ</t>
    </rPh>
    <rPh sb="43" eb="45">
      <t>タイセイ</t>
    </rPh>
    <rPh sb="46" eb="48">
      <t>カクニン</t>
    </rPh>
    <rPh sb="51" eb="53">
      <t>ショルイ</t>
    </rPh>
    <rPh sb="54" eb="56">
      <t>レンケイ</t>
    </rPh>
    <rPh sb="57" eb="58">
      <t>カカ</t>
    </rPh>
    <rPh sb="59" eb="62">
      <t>ケイヤクショ</t>
    </rPh>
    <rPh sb="62" eb="63">
      <t>トウ</t>
    </rPh>
    <rPh sb="64" eb="66">
      <t>ニンイ</t>
    </rPh>
    <rPh sb="66" eb="68">
      <t>ヨウシキ</t>
    </rPh>
    <phoneticPr fontId="3"/>
  </si>
  <si>
    <t xml:space="preserve">・ 理学療法士等や医師からの助言（アセスメント・カンファレンス） を受けることができる体制を構築し、助言を受けた上で、機能訓練指導員等が生活機能の向上を目的とした個別機能訓練計画を作成等すること。
 ・ 理学療法士等や医師は、通所リハビリテーション等のサービス提供の場又はICTを活用した動画等により、利用者の状態を把握した上で、助言を行うこと。
</t>
    <phoneticPr fontId="3"/>
  </si>
  <si>
    <t>注意事項
栄養改善サービスの提供に当たって、必要に応じ居宅を訪問すること。</t>
    <rPh sb="0" eb="2">
      <t>チュウイ</t>
    </rPh>
    <rPh sb="2" eb="4">
      <t>ジコウ</t>
    </rPh>
    <phoneticPr fontId="3"/>
  </si>
  <si>
    <t>別紙12-3（勤続証明）</t>
    <rPh sb="0" eb="2">
      <t>ベッシ</t>
    </rPh>
    <rPh sb="7" eb="9">
      <t>キンゾク</t>
    </rPh>
    <rPh sb="9" eb="11">
      <t>ショウメイ</t>
    </rPh>
    <phoneticPr fontId="4"/>
  </si>
  <si>
    <t>別紙１２－３(勤続証明)</t>
    <rPh sb="7" eb="9">
      <t>キンゾク</t>
    </rPh>
    <rPh sb="9" eb="11">
      <t>ショウメイ</t>
    </rPh>
    <phoneticPr fontId="4"/>
  </si>
  <si>
    <t>サービス提供体制強化加算確認表（地域密着型通所介護、認知症対応型通所介護）</t>
    <rPh sb="4" eb="6">
      <t>テイキョウ</t>
    </rPh>
    <rPh sb="6" eb="8">
      <t>タイセイ</t>
    </rPh>
    <rPh sb="8" eb="10">
      <t>キョウカ</t>
    </rPh>
    <rPh sb="10" eb="12">
      <t>カサン</t>
    </rPh>
    <rPh sb="12" eb="14">
      <t>カクニン</t>
    </rPh>
    <rPh sb="14" eb="15">
      <t>ヒョウ</t>
    </rPh>
    <rPh sb="16" eb="18">
      <t>チイキ</t>
    </rPh>
    <rPh sb="18" eb="21">
      <t>ミッチャクガタ</t>
    </rPh>
    <rPh sb="21" eb="23">
      <t>ツウショ</t>
    </rPh>
    <rPh sb="23" eb="25">
      <t>カイゴ</t>
    </rPh>
    <rPh sb="26" eb="29">
      <t>ニンチショウ</t>
    </rPh>
    <rPh sb="29" eb="31">
      <t>タイオウ</t>
    </rPh>
    <rPh sb="31" eb="32">
      <t>ガタ</t>
    </rPh>
    <rPh sb="32" eb="34">
      <t>ツウショ</t>
    </rPh>
    <rPh sb="34" eb="36">
      <t>カイゴ</t>
    </rPh>
    <phoneticPr fontId="6"/>
  </si>
  <si>
    <t>サービス提供体制強化加算確認表（地域密着型通所介護、認知症対応型通所介護）</t>
    <rPh sb="12" eb="14">
      <t>カクニン</t>
    </rPh>
    <rPh sb="14" eb="15">
      <t>ヒョウ</t>
    </rPh>
    <phoneticPr fontId="6"/>
  </si>
  <si>
    <t>別紙12-3(添付)</t>
    <rPh sb="7" eb="9">
      <t>テンプ</t>
    </rPh>
    <phoneticPr fontId="6"/>
  </si>
  <si>
    <t>１　利用者ごとの心身の状況等の基本的な情報を厚生労働省に提出すること。
２　サービスの提供にあたって、１に規定する情報その他サービスを適切かつ有効に提供するために必要な情報を活用していること。</t>
    <phoneticPr fontId="3"/>
  </si>
  <si>
    <t>別紙12-3（添付）</t>
    <rPh sb="0" eb="2">
      <t>ベッシ</t>
    </rPh>
    <rPh sb="7" eb="9">
      <t>テンプ</t>
    </rPh>
    <phoneticPr fontId="4"/>
  </si>
  <si>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</si>
  <si>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</si>
  <si>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</si>
  <si>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</si>
  <si>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</si>
  <si>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</si>
  <si>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</si>
  <si>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勤務形態の区分　Ａ：常勤で専従　Ｂ：常勤で兼務　Ｃ：常勤以外で専従　Ｄ：常勤以外で兼務</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</si>
  <si>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</si>
  <si>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</si>
  <si>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</si>
  <si>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</si>
  <si>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</si>
  <si>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</si>
  <si>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勤務形態、氏名、当該業務の勤務時間及び看護職員と介護職員の配置状況(関係する場合)が確認できる場合はその書類をもって添付書類として</t>
    <phoneticPr fontId="6"/>
  </si>
  <si>
    <t>参考（認知症加算）</t>
    <rPh sb="0" eb="2">
      <t>サンコウ</t>
    </rPh>
    <rPh sb="3" eb="6">
      <t>ニンチショウ</t>
    </rPh>
    <rPh sb="6" eb="8">
      <t>カサン</t>
    </rPh>
    <phoneticPr fontId="6"/>
  </si>
  <si>
    <t>参考（認知症加算）</t>
    <rPh sb="0" eb="2">
      <t>サンコウ</t>
    </rPh>
    <rPh sb="3" eb="6">
      <t>ニンチショウ</t>
    </rPh>
    <rPh sb="6" eb="8">
      <t>カサン</t>
    </rPh>
    <phoneticPr fontId="4"/>
  </si>
  <si>
    <t>（別紙５ー２）</t>
    <phoneticPr fontId="6"/>
  </si>
  <si>
    <t>令和　　年　　月　　日</t>
  </si>
  <si>
    <t>　　　　　　　市町村長　殿</t>
    <rPh sb="7" eb="8">
      <t>シ</t>
    </rPh>
    <rPh sb="8" eb="9">
      <t>マチ</t>
    </rPh>
    <rPh sb="9" eb="10">
      <t>ムラ</t>
    </rPh>
    <rPh sb="10" eb="11">
      <t>チョウ</t>
    </rPh>
    <phoneticPr fontId="6"/>
  </si>
  <si>
    <t>事業所・施設名　　　　　　　</t>
    <rPh sb="0" eb="3">
      <t>ジギョウショ</t>
    </rPh>
    <rPh sb="4" eb="6">
      <t>シセツ</t>
    </rPh>
    <rPh sb="6" eb="7">
      <t>メイ</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</si>
  <si>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</si>
  <si>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1　割引率等</t>
    <rPh sb="3" eb="6">
      <t>ワリビキリツ</t>
    </rPh>
    <rPh sb="6" eb="7">
      <t>トウ</t>
    </rPh>
    <phoneticPr fontId="6"/>
  </si>
  <si>
    <t>サービスの種類</t>
    <rPh sb="5" eb="7">
      <t>シュルイ</t>
    </rPh>
    <phoneticPr fontId="6"/>
  </si>
  <si>
    <t>割引率</t>
    <rPh sb="0" eb="2">
      <t>ワリビキ</t>
    </rPh>
    <rPh sb="2" eb="3">
      <t>リツ</t>
    </rPh>
    <phoneticPr fontId="6"/>
  </si>
  <si>
    <t>適用条件</t>
    <rPh sb="0" eb="2">
      <t>テキヨウ</t>
    </rPh>
    <rPh sb="2" eb="4">
      <t>ジョウケン</t>
    </rPh>
    <phoneticPr fontId="6"/>
  </si>
  <si>
    <t>夜間対応型訪問介護</t>
    <rPh sb="0" eb="2">
      <t>ヤカン</t>
    </rPh>
    <rPh sb="2" eb="5">
      <t>タイオウガタ</t>
    </rPh>
    <phoneticPr fontId="6"/>
  </si>
  <si>
    <t>％</t>
  </si>
  <si>
    <t>地域密着型通所介護</t>
    <rPh sb="0" eb="2">
      <t>チイキ</t>
    </rPh>
    <rPh sb="2" eb="4">
      <t>ミッチャク</t>
    </rPh>
    <rPh sb="4" eb="5">
      <t>ガタ</t>
    </rPh>
    <rPh sb="5" eb="7">
      <t>ツウショ</t>
    </rPh>
    <rPh sb="7" eb="9">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</si>
  <si>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</si>
  <si>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</si>
  <si>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</si>
  <si>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</si>
  <si>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</si>
  <si>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</si>
  <si>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</si>
  <si>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</si>
  <si>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</si>
  <si>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</si>
  <si>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</si>
  <si>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記載してください。</t>
    <phoneticPr fontId="6"/>
  </si>
  <si>
    <t>　2　適用開始年月日　　　　　　年　　　月　　　日</t>
    <rPh sb="3" eb="5">
      <t>テキヨウ</t>
    </rPh>
    <rPh sb="5" eb="7">
      <t>カイシ</t>
    </rPh>
    <rPh sb="7" eb="10">
      <t>ネンガッピ</t>
    </rPh>
    <rPh sb="16" eb="17">
      <t>ネン</t>
    </rPh>
    <rPh sb="20" eb="21">
      <t>ツキ</t>
    </rPh>
    <rPh sb="24" eb="25">
      <t>ヒ</t>
    </rPh>
    <phoneticPr fontId="6"/>
  </si>
  <si>
    <t>割引を「あり」とする場合</t>
    <rPh sb="0" eb="2">
      <t>ワリビキ</t>
    </rPh>
    <rPh sb="10" eb="12">
      <t>バアイ</t>
    </rPh>
    <phoneticPr fontId="3"/>
  </si>
  <si>
    <t>別紙5-2</t>
    <rPh sb="0" eb="2">
      <t>ベッシ</t>
    </rPh>
    <phoneticPr fontId="3"/>
  </si>
  <si>
    <t>参考（中重度ケア体制）</t>
    <phoneticPr fontId="6"/>
  </si>
  <si>
    <t>参考（中重度ケア体制）</t>
    <phoneticPr fontId="4"/>
  </si>
  <si>
    <t>利用者減の月の実績が前年度の平均延べ利用者数等から５％以上減少していることがわかるもの（申請様式及び参考様式）</t>
    <rPh sb="0" eb="3">
      <t>リヨウシャ</t>
    </rPh>
    <rPh sb="3" eb="4">
      <t>ゲン</t>
    </rPh>
    <rPh sb="5" eb="6">
      <t>ツキ</t>
    </rPh>
    <rPh sb="7" eb="9">
      <t>ジッセキ</t>
    </rPh>
    <rPh sb="10" eb="13">
      <t>ゼンネンド</t>
    </rPh>
    <rPh sb="14" eb="16">
      <t>ヘイキン</t>
    </rPh>
    <rPh sb="16" eb="17">
      <t>ノ</t>
    </rPh>
    <rPh sb="18" eb="20">
      <t>リヨウ</t>
    </rPh>
    <rPh sb="20" eb="21">
      <t>シャ</t>
    </rPh>
    <rPh sb="21" eb="22">
      <t>スウ</t>
    </rPh>
    <rPh sb="22" eb="23">
      <t>トウ</t>
    </rPh>
    <rPh sb="27" eb="29">
      <t>イジョウ</t>
    </rPh>
    <rPh sb="29" eb="31">
      <t>ゲンショウ</t>
    </rPh>
    <rPh sb="44" eb="46">
      <t>シンセイ</t>
    </rPh>
    <rPh sb="46" eb="48">
      <t>ヨウシキ</t>
    </rPh>
    <rPh sb="48" eb="49">
      <t>オヨ</t>
    </rPh>
    <rPh sb="50" eb="52">
      <t>サンコウ</t>
    </rPh>
    <rPh sb="52" eb="54">
      <t>ヨウシキ</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</si>
  <si>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</si>
  <si>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</si>
  <si>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</si>
  <si>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</si>
  <si>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</si>
  <si>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</si>
  <si>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</si>
  <si>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</si>
  <si>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</si>
  <si>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</si>
  <si>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</si>
  <si>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</si>
  <si>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</si>
  <si>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</si>
  <si>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</si>
  <si>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</si>
  <si>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</si>
  <si>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</si>
  <si>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</si>
  <si>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</si>
  <si>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</si>
  <si>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</si>
  <si>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</si>
  <si>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</si>
  <si>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</si>
  <si>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</si>
  <si>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</si>
  <si>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</si>
  <si>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</si>
  <si>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</si>
  <si>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</si>
  <si>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</si>
  <si>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</si>
  <si>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</si>
  <si>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</si>
  <si>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</si>
  <si>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</si>
  <si>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</si>
  <si>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</si>
  <si>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</si>
  <si>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</si>
  <si>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</si>
  <si>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</si>
  <si>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</si>
  <si>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</si>
  <si>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</si>
  <si>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</si>
  <si>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</si>
  <si>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</si>
  <si>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</si>
  <si>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</si>
  <si>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</si>
  <si>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</si>
  <si>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</si>
  <si>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</si>
  <si>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</si>
  <si>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</si>
  <si>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</si>
  <si>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</si>
  <si>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</si>
  <si>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</si>
  <si>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</si>
  <si>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</si>
  <si>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</si>
  <si>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</si>
  <si>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</si>
  <si>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</si>
  <si>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6"/>
  </si>
  <si>
    <t>４月～２月
合計</t>
    <rPh sb="1" eb="2">
      <t>ガツ</t>
    </rPh>
    <rPh sb="4" eb="5">
      <t>ガツ</t>
    </rPh>
    <rPh sb="6" eb="8">
      <t>ゴウケイ</t>
    </rPh>
    <rPh sb="7" eb="8">
      <t>ケイ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</si>
  <si>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</si>
  <si>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</si>
  <si>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</si>
  <si>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</si>
  <si>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</si>
  <si>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</si>
  <si>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</si>
  <si>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１月</t>
    <rPh sb="1" eb="2">
      <t>ガツ</t>
    </rPh>
    <phoneticPr fontId="6"/>
  </si>
  <si>
    <t>２月</t>
    <rPh sb="1" eb="2">
      <t>ガツ</t>
    </rPh>
    <phoneticPr fontId="6"/>
  </si>
  <si>
    <t>３月</t>
    <rPh sb="1" eb="2">
      <t>ガツ</t>
    </rPh>
    <phoneticPr fontId="6"/>
  </si>
  <si>
    <t>通所介護等
※１</t>
    <rPh sb="0" eb="2">
      <t>ツウショ</t>
    </rPh>
    <rPh sb="2" eb="5">
      <t>カイゴトウ</t>
    </rPh>
    <phoneticPr fontId="6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</si>
  <si>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6"/>
  </si>
  <si>
    <t>５時間以上６時間未満及び
６時間以上７時間未満</t>
    <rPh sb="1" eb="3">
      <t>ジカン</t>
    </rPh>
    <rPh sb="3" eb="5">
      <t>イジョウ</t>
    </rPh>
    <rPh sb="6" eb="8">
      <t>ジカン</t>
    </rPh>
    <rPh sb="8" eb="10">
      <t>ミマン</t>
    </rPh>
    <rPh sb="10" eb="11">
      <t>オヨ</t>
    </rPh>
    <phoneticPr fontId="6"/>
  </si>
  <si>
    <t>７時間以上８時間未満及び
８時間以上９時間未満</t>
    <rPh sb="1" eb="3">
      <t>ジカン</t>
    </rPh>
    <rPh sb="3" eb="5">
      <t>イジョウ</t>
    </rPh>
    <rPh sb="6" eb="8">
      <t>ジカン</t>
    </rPh>
    <rPh sb="8" eb="10">
      <t>ミマン</t>
    </rPh>
    <rPh sb="10" eb="11">
      <t>オヨ</t>
    </rPh>
    <phoneticPr fontId="6"/>
  </si>
  <si>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3"/>
  </si>
  <si>
    <t>５時間未満</t>
    <rPh sb="1" eb="3">
      <t>ジカン</t>
    </rPh>
    <rPh sb="3" eb="5">
      <t>ミマン</t>
    </rPh>
    <phoneticPr fontId="6"/>
  </si>
  <si>
    <t>同時にサービスの提供を受けた者の最大数を営業日ごとに加えた数</t>
    <rPh sb="20" eb="23">
      <t>エイギョウビ</t>
    </rPh>
    <rPh sb="26" eb="27">
      <t>クワ</t>
    </rPh>
    <rPh sb="29" eb="30">
      <t>カズ</t>
    </rPh>
    <phoneticPr fontId="65"/>
  </si>
  <si>
    <t>各月の利用延人員数</t>
    <rPh sb="0" eb="2">
      <t>カクツキ</t>
    </rPh>
    <rPh sb="3" eb="5">
      <t>リヨウ</t>
    </rPh>
    <rPh sb="5" eb="6">
      <t>ノ</t>
    </rPh>
    <rPh sb="6" eb="9">
      <t>ジンインスウ</t>
    </rPh>
    <phoneticPr fontId="63"/>
  </si>
  <si>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3"/>
  </si>
  <si>
    <t>合計</t>
    <rPh sb="0" eb="2">
      <t>ゴウケイ</t>
    </rPh>
    <phoneticPr fontId="63"/>
  </si>
  <si>
    <t>（ａ）</t>
    <phoneticPr fontId="65"/>
  </si>
  <si>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6"/>
  </si>
  <si>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3"/>
  </si>
  <si>
    <t>（ｂ）</t>
    <phoneticPr fontId="65"/>
  </si>
  <si>
    <t>平均利用延人員数
 （a÷b）　　※５</t>
    <rPh sb="0" eb="2">
      <t>ヘイキン</t>
    </rPh>
    <rPh sb="2" eb="4">
      <t>リヨウ</t>
    </rPh>
    <rPh sb="4" eb="5">
      <t>ノベ</t>
    </rPh>
    <rPh sb="5" eb="8">
      <t>ジンインスウ</t>
    </rPh>
    <phoneticPr fontId="63"/>
  </si>
  <si>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</si>
  <si>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</si>
  <si>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</si>
  <si>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</si>
  <si>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</si>
  <si>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</si>
  <si>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</si>
  <si>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</si>
  <si>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</si>
  <si>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</si>
  <si>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栄養アセスメント・栄養改善体制</t>
    <rPh sb="0" eb="2">
      <t>エイヨウ</t>
    </rPh>
    <rPh sb="9" eb="11">
      <t>エイヨウ</t>
    </rPh>
    <rPh sb="11" eb="13">
      <t>カイゼン</t>
    </rPh>
    <rPh sb="13" eb="15">
      <t>タイセイ</t>
    </rPh>
    <phoneticPr fontId="6"/>
  </si>
  <si>
    <t>③のうち、勤続年数７年以上の者の総数(常勤換算)</t>
    <rPh sb="5" eb="7">
      <t>キンゾク</t>
    </rPh>
    <rPh sb="7" eb="9">
      <t>ネンスウ</t>
    </rPh>
    <rPh sb="10" eb="11">
      <t>ネン</t>
    </rPh>
    <rPh sb="11" eb="13">
      <t>イジョウ</t>
    </rPh>
    <rPh sb="14" eb="15">
      <t>モノ</t>
    </rPh>
    <rPh sb="16" eb="18">
      <t>ソウスウ</t>
    </rPh>
    <rPh sb="19" eb="21">
      <t>ジョウキン</t>
    </rPh>
    <rPh sb="21" eb="23">
      <t>カンザン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</si>
</sst>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_ "/>
    <numFmt numFmtId="177" formatCode="0_ "/>
    <numFmt numFmtId="178" formatCode="0.0%"/>
    <numFmt numFmtId="179" formatCode="0.0_);[Red]\(0.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s>
  <fonts count="70">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游ゴシック"/>
      <family val="3"/>
      <charset val="128"/>
    </font>
    <font>
      <sz val="11"/>
      <name val="HGSｺﾞｼｯｸM"/>
      <family val="3"/>
      <charset val="128"/>
    </font>
    <font>
      <sz val="6"/>
      <name val="ＭＳ Ｐゴシック"/>
      <family val="3"/>
      <charset val="128"/>
    </font>
    <font>
      <sz val="11"/>
      <name val="ＭＳ Ｐゴシック"/>
      <family val="3"/>
      <charset val="128"/>
    </font>
    <font>
      <sz val="10"/>
      <name val="HGｺﾞｼｯｸM"/>
      <family val="3"/>
      <charset val="128"/>
    </font>
    <font>
      <sz val="14"/>
      <name val="HGｺﾞｼｯｸM"/>
      <family val="3"/>
      <charset val="128"/>
    </font>
    <font>
      <sz val="10"/>
      <name val="ＭＳ Ｐゴシック"/>
      <family val="3"/>
      <charset val="128"/>
    </font>
    <font>
      <b/>
      <sz val="12"/>
      <name val="HGｺﾞｼｯｸM"/>
      <family val="3"/>
      <charset val="128"/>
    </font>
    <font>
      <sz val="20"/>
      <name val="HGｺﾞｼｯｸM"/>
      <family val="3"/>
      <charset val="128"/>
    </font>
    <font>
      <sz val="11"/>
      <name val="HGｺﾞｼｯｸM"/>
      <family val="3"/>
      <charset val="128"/>
    </font>
    <font>
      <b/>
      <sz val="16"/>
      <name val="HGｺﾞｼｯｸM"/>
      <family val="3"/>
      <charset val="128"/>
    </font>
    <font>
      <sz val="12"/>
      <name val="HGｺﾞｼｯｸM"/>
      <family val="3"/>
      <charset val="128"/>
    </font>
    <font>
      <b/>
      <sz val="14"/>
      <name val="HGｺﾞｼｯｸM"/>
      <family val="3"/>
      <charset val="128"/>
    </font>
    <font>
      <sz val="6"/>
      <name val="MS UI Gothic"/>
      <family val="3"/>
      <charset val="128"/>
    </font>
    <font>
      <sz val="10.5"/>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b/>
      <sz val="14"/>
      <name val="HGSｺﾞｼｯｸM"/>
      <family val="3"/>
      <charset val="128"/>
    </font>
    <font>
      <b/>
      <sz val="16"/>
      <name val="HGSｺﾞｼｯｸM"/>
      <family val="3"/>
      <charset val="128"/>
    </font>
    <font>
      <b/>
      <sz val="12"/>
      <name val="HGSｺﾞｼｯｸM"/>
      <family val="3"/>
      <charset val="128"/>
    </font>
    <font>
      <sz val="12"/>
      <name val="HGSｺﾞｼｯｸM"/>
      <family val="3"/>
      <charset val="128"/>
    </font>
    <font>
      <sz val="12"/>
      <name val="ＭＳ Ｐゴシック"/>
      <family val="3"/>
      <charset val="128"/>
    </font>
    <font>
      <b/>
      <sz val="10"/>
      <name val="HGSｺﾞｼｯｸM"/>
      <family val="3"/>
      <charset val="128"/>
    </font>
    <font>
      <b/>
      <i/>
      <sz val="14"/>
      <name val="HGSｺﾞｼｯｸM"/>
      <family val="3"/>
      <charset val="128"/>
    </font>
    <font>
      <sz val="1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color indexed="8"/>
      <name val="ＭＳ Ｐゴシック"/>
      <family val="3"/>
      <charset val="128"/>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9"/>
      <color rgb="FF000000"/>
      <name val="Meiryo UI"/>
      <family val="3"/>
      <charset val="128"/>
    </font>
    <font>
      <sz val="11"/>
      <color theme="1"/>
      <name val="Yu Gothic"/>
      <family val="3"/>
      <charset val="128"/>
    </font>
    <font>
      <u val="double"/>
      <sz val="8"/>
      <color theme="1"/>
      <name val="游ゴシック"/>
      <family val="3"/>
      <charset val="128"/>
      <scheme val="minor"/>
    </font>
    <font>
      <sz val="11"/>
      <color theme="1"/>
      <name val="HGSｺﾞｼｯｸM"/>
      <family val="3"/>
      <charset val="128"/>
    </font>
    <font>
      <sz val="11"/>
      <color indexed="8"/>
      <name val="HGSｺﾞｼｯｸM"/>
      <family val="3"/>
      <charset val="128"/>
    </font>
    <font>
      <sz val="12"/>
      <color indexed="8"/>
      <name val="HGSｺﾞｼｯｸM"/>
      <family val="3"/>
      <charset val="128"/>
    </font>
    <font>
      <sz val="10"/>
      <color indexed="8"/>
      <name val="HGSｺﾞｼｯｸM"/>
      <family val="3"/>
      <charset val="128"/>
    </font>
    <font>
      <b/>
      <sz val="10"/>
      <color theme="1"/>
      <name val="游ゴシック"/>
      <family val="3"/>
      <charset val="128"/>
      <scheme val="minor"/>
    </font>
    <font>
      <sz val="11"/>
      <color theme="1"/>
      <name val="HGPｺﾞｼｯｸM"/>
      <family val="3"/>
      <charset val="128"/>
    </font>
    <font>
      <sz val="11"/>
      <color theme="1"/>
      <name val="游ゴシック"/>
      <family val="2"/>
      <scheme val="minor"/>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游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1"/>
      <color rgb="FFFF0000"/>
      <name val="游ゴシック"/>
      <family val="3"/>
      <charset val="128"/>
      <scheme val="minor"/>
    </font>
  </fonts>
  <fills count="13">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5">
    <xf numFmtId="0" fontId="0" fillId="0" borderId="0">
      <alignment vertical="center"/>
    </xf>
    <xf numFmtId="0" fontId="7" fillId="0" borderId="0"/>
    <xf numFmtId="0" fontId="7" fillId="0" borderId="0">
      <alignment vertical="center"/>
    </xf>
    <xf numFmtId="9" fontId="7" fillId="0" borderId="0" applyFont="0" applyFill="0" applyBorder="0" applyAlignment="0" applyProtection="0"/>
    <xf numFmtId="0" fontId="2" fillId="0" borderId="0">
      <alignment vertical="center"/>
    </xf>
    <xf numFmtId="0" fontId="2" fillId="0" borderId="0"/>
    <xf numFmtId="0" fontId="33" fillId="0" borderId="0">
      <alignment vertical="center"/>
    </xf>
    <xf numFmtId="0" fontId="46" fillId="0" borderId="0"/>
    <xf numFmtId="38" fontId="46" fillId="0" borderId="0" applyFont="0" applyFill="0" applyBorder="0" applyAlignment="0" applyProtection="0">
      <alignment vertical="center"/>
    </xf>
    <xf numFmtId="9" fontId="46" fillId="0" borderId="0" applyFont="0" applyFill="0" applyBorder="0" applyAlignment="0" applyProtection="0">
      <alignment vertical="center"/>
    </xf>
    <xf numFmtId="0" fontId="1" fillId="0" borderId="0">
      <alignment vertical="center"/>
    </xf>
    <xf numFmtId="0" fontId="7" fillId="0" borderId="0"/>
    <xf numFmtId="0" fontId="56" fillId="0" borderId="0">
      <alignment vertical="center"/>
    </xf>
    <xf numFmtId="38" fontId="56" fillId="0" borderId="0" applyFont="0" applyFill="0" applyBorder="0" applyAlignment="0" applyProtection="0">
      <alignment vertical="center"/>
    </xf>
    <xf numFmtId="38" fontId="7" fillId="0" borderId="0" applyFont="0" applyFill="0" applyBorder="0" applyAlignment="0" applyProtection="0"/>
  </cellStyleXfs>
  <cellXfs count="761">
    <xf numFmtId="0" fontId="0" fillId="0" borderId="0" xfId="0">
      <alignment vertical="center"/>
    </xf>
    <xf numFmtId="0" fontId="5" fillId="2" borderId="1" xfId="0" applyFont="1" applyFill="1" applyBorder="1" applyAlignment="1">
      <alignment vertical="center" wrapText="1"/>
    </xf>
    <xf numFmtId="0" fontId="8" fillId="0" borderId="0" xfId="1" applyFont="1"/>
    <xf numFmtId="0" fontId="9" fillId="0" borderId="0" xfId="1" applyFont="1"/>
    <xf numFmtId="176" fontId="8" fillId="0" borderId="0" xfId="1" applyNumberFormat="1" applyFont="1"/>
    <xf numFmtId="0" fontId="10" fillId="0" borderId="0" xfId="1" applyFont="1"/>
    <xf numFmtId="0" fontId="11" fillId="0" borderId="0" xfId="2" applyFont="1">
      <alignment vertical="center"/>
    </xf>
    <xf numFmtId="0" fontId="12" fillId="0" borderId="0" xfId="2" applyFont="1">
      <alignment vertical="center"/>
    </xf>
    <xf numFmtId="0" fontId="13" fillId="0" borderId="0" xfId="2" applyFont="1">
      <alignment vertical="center"/>
    </xf>
    <xf numFmtId="0" fontId="7" fillId="0" borderId="0" xfId="2">
      <alignment vertical="center"/>
    </xf>
    <xf numFmtId="0" fontId="14" fillId="0" borderId="0" xfId="2" applyFont="1">
      <alignment vertical="center"/>
    </xf>
    <xf numFmtId="0" fontId="15" fillId="0" borderId="1" xfId="2" applyFont="1" applyBorder="1" applyAlignment="1">
      <alignment horizontal="center" vertical="center"/>
    </xf>
    <xf numFmtId="0" fontId="14" fillId="0" borderId="0" xfId="2" applyFont="1" applyFill="1">
      <alignment vertical="center"/>
    </xf>
    <xf numFmtId="0" fontId="12" fillId="0" borderId="0" xfId="2" applyFont="1" applyFill="1" applyBorder="1">
      <alignment vertical="center"/>
    </xf>
    <xf numFmtId="0" fontId="13" fillId="0" borderId="0" xfId="2" applyFont="1" applyFill="1" applyBorder="1">
      <alignment vertical="center"/>
    </xf>
    <xf numFmtId="0" fontId="13" fillId="0" borderId="0" xfId="2" applyFont="1" applyFill="1" applyBorder="1" applyAlignment="1">
      <alignment horizontal="center" vertical="center"/>
    </xf>
    <xf numFmtId="0" fontId="7" fillId="0" borderId="0" xfId="2" applyFill="1" applyBorder="1">
      <alignment vertical="center"/>
    </xf>
    <xf numFmtId="0" fontId="7" fillId="0" borderId="0" xfId="2" applyFill="1">
      <alignment vertical="center"/>
    </xf>
    <xf numFmtId="0" fontId="8" fillId="0" borderId="0" xfId="1" applyFont="1" applyBorder="1"/>
    <xf numFmtId="176" fontId="8" fillId="0" borderId="0" xfId="1" applyNumberFormat="1" applyFont="1" applyBorder="1"/>
    <xf numFmtId="0" fontId="10" fillId="0" borderId="0" xfId="1" applyFont="1" applyBorder="1"/>
    <xf numFmtId="0" fontId="8" fillId="0" borderId="0" xfId="1" applyFont="1" applyBorder="1" applyAlignment="1">
      <alignment vertical="center"/>
    </xf>
    <xf numFmtId="0" fontId="8" fillId="0" borderId="6" xfId="1" applyFont="1" applyBorder="1" applyAlignment="1">
      <alignment vertical="center" wrapText="1"/>
    </xf>
    <xf numFmtId="0" fontId="10" fillId="0" borderId="0" xfId="1" applyFont="1" applyBorder="1" applyAlignment="1">
      <alignment vertical="center"/>
    </xf>
    <xf numFmtId="0" fontId="10" fillId="0" borderId="0" xfId="1" applyFont="1" applyAlignment="1">
      <alignment vertical="center"/>
    </xf>
    <xf numFmtId="0" fontId="15" fillId="0" borderId="8"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11" xfId="1" applyFont="1" applyFill="1" applyBorder="1" applyAlignment="1">
      <alignment horizontal="center" vertical="center"/>
    </xf>
    <xf numFmtId="177" fontId="15" fillId="0" borderId="12" xfId="1" applyNumberFormat="1" applyFont="1" applyFill="1" applyBorder="1" applyAlignment="1">
      <alignment horizontal="right" vertical="center" wrapText="1"/>
    </xf>
    <xf numFmtId="9" fontId="15" fillId="0" borderId="13" xfId="3" applyNumberFormat="1" applyFont="1" applyFill="1" applyBorder="1" applyAlignment="1">
      <alignment horizontal="right" vertical="center" wrapText="1"/>
    </xf>
    <xf numFmtId="0" fontId="15" fillId="0" borderId="14" xfId="1" applyFont="1" applyBorder="1" applyAlignment="1">
      <alignment horizontal="center" vertical="center" wrapText="1"/>
    </xf>
    <xf numFmtId="177" fontId="15" fillId="3" borderId="14" xfId="1" applyNumberFormat="1" applyFont="1" applyFill="1" applyBorder="1" applyAlignment="1">
      <alignment horizontal="right" vertical="center" wrapText="1"/>
    </xf>
    <xf numFmtId="177" fontId="15" fillId="0" borderId="14" xfId="1" applyNumberFormat="1" applyFont="1" applyFill="1" applyBorder="1" applyAlignment="1">
      <alignment horizontal="right" vertical="center" wrapText="1"/>
    </xf>
    <xf numFmtId="178" fontId="15" fillId="0" borderId="14" xfId="3" applyNumberFormat="1" applyFont="1" applyFill="1" applyBorder="1" applyAlignment="1">
      <alignment horizontal="right" vertical="center" wrapText="1"/>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15" fillId="0" borderId="0" xfId="1" applyFont="1" applyBorder="1" applyAlignment="1">
      <alignment horizontal="left" vertical="center"/>
    </xf>
    <xf numFmtId="0" fontId="15" fillId="0" borderId="15" xfId="1" applyFont="1" applyBorder="1" applyAlignment="1">
      <alignment horizontal="left" vertical="center" wrapText="1"/>
    </xf>
    <xf numFmtId="9" fontId="15" fillId="0" borderId="1" xfId="1" applyNumberFormat="1" applyFont="1" applyBorder="1" applyAlignment="1">
      <alignment horizontal="right" vertical="center"/>
    </xf>
    <xf numFmtId="0" fontId="15" fillId="3" borderId="1" xfId="1" applyNumberFormat="1" applyFont="1" applyFill="1" applyBorder="1" applyAlignment="1">
      <alignment vertical="center"/>
    </xf>
    <xf numFmtId="9" fontId="15" fillId="0" borderId="1" xfId="1" applyNumberFormat="1" applyFont="1" applyBorder="1" applyAlignment="1">
      <alignment vertical="center"/>
    </xf>
    <xf numFmtId="0" fontId="15" fillId="0" borderId="0" xfId="1" applyFont="1" applyBorder="1" applyAlignment="1">
      <alignment horizontal="center" vertical="center" wrapText="1"/>
    </xf>
    <xf numFmtId="0" fontId="8" fillId="0" borderId="0" xfId="1" applyFont="1" applyBorder="1" applyAlignment="1">
      <alignment vertical="center" wrapText="1"/>
    </xf>
    <xf numFmtId="9" fontId="15" fillId="0" borderId="8" xfId="1" applyNumberFormat="1" applyFont="1" applyFill="1" applyBorder="1" applyAlignment="1">
      <alignment horizontal="center" vertical="center"/>
    </xf>
    <xf numFmtId="0" fontId="15" fillId="0" borderId="5" xfId="1" applyFont="1" applyBorder="1" applyAlignment="1">
      <alignment horizontal="center" vertical="center"/>
    </xf>
    <xf numFmtId="176" fontId="8" fillId="0" borderId="0" xfId="1" applyNumberFormat="1" applyFont="1" applyBorder="1" applyAlignment="1">
      <alignment vertical="center"/>
    </xf>
    <xf numFmtId="0" fontId="15" fillId="0" borderId="1" xfId="1" applyFont="1" applyBorder="1" applyAlignment="1">
      <alignment horizontal="right" vertical="center" wrapText="1"/>
    </xf>
    <xf numFmtId="177" fontId="15" fillId="0" borderId="14" xfId="1" applyNumberFormat="1" applyFont="1" applyBorder="1" applyAlignment="1">
      <alignment horizontal="right" vertical="center" wrapText="1"/>
    </xf>
    <xf numFmtId="9" fontId="15" fillId="0" borderId="14" xfId="3" applyNumberFormat="1" applyFont="1" applyFill="1" applyBorder="1" applyAlignment="1">
      <alignment horizontal="right" vertical="center" wrapText="1"/>
    </xf>
    <xf numFmtId="0" fontId="15" fillId="0" borderId="1" xfId="1" applyFont="1" applyBorder="1" applyAlignment="1">
      <alignment horizontal="right" vertical="center"/>
    </xf>
    <xf numFmtId="9" fontId="15" fillId="0" borderId="8" xfId="1" applyNumberFormat="1" applyFont="1" applyFill="1" applyBorder="1" applyAlignment="1">
      <alignment horizontal="right" vertical="center"/>
    </xf>
    <xf numFmtId="0" fontId="15" fillId="0" borderId="0" xfId="1" applyFont="1" applyBorder="1" applyAlignment="1">
      <alignment horizontal="left" vertical="center" wrapText="1"/>
    </xf>
    <xf numFmtId="0" fontId="15" fillId="0" borderId="21" xfId="1" applyFont="1" applyBorder="1" applyAlignment="1">
      <alignment horizontal="center" vertical="center"/>
    </xf>
    <xf numFmtId="0" fontId="15" fillId="0" borderId="0" xfId="1" applyFont="1" applyBorder="1" applyAlignment="1">
      <alignment horizontal="center" vertical="center"/>
    </xf>
    <xf numFmtId="0" fontId="18" fillId="0" borderId="0" xfId="1" applyFont="1" applyFill="1" applyAlignment="1">
      <alignment horizontal="left"/>
    </xf>
    <xf numFmtId="0" fontId="5" fillId="0" borderId="0" xfId="1" applyFont="1" applyFill="1"/>
    <xf numFmtId="0" fontId="18" fillId="0" borderId="0" xfId="1" applyFont="1" applyFill="1" applyAlignment="1">
      <alignment horizontal="justify"/>
    </xf>
    <xf numFmtId="0" fontId="18" fillId="0" borderId="0" xfId="1" applyFont="1" applyFill="1" applyAlignment="1">
      <alignment vertical="top"/>
    </xf>
    <xf numFmtId="0" fontId="19" fillId="0" borderId="0" xfId="1" applyFont="1" applyFill="1" applyAlignment="1"/>
    <xf numFmtId="0" fontId="5" fillId="0" borderId="0" xfId="1" applyFont="1" applyFill="1" applyAlignment="1"/>
    <xf numFmtId="0" fontId="18" fillId="0" borderId="1"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1" xfId="1" applyFont="1" applyFill="1" applyBorder="1" applyAlignment="1">
      <alignment horizontal="justify" vertical="center"/>
    </xf>
    <xf numFmtId="0" fontId="18" fillId="0" borderId="5" xfId="1" applyFont="1" applyFill="1" applyBorder="1" applyAlignment="1">
      <alignment horizontal="justify" vertical="center"/>
    </xf>
    <xf numFmtId="0" fontId="18" fillId="0" borderId="1" xfId="1" applyFont="1" applyFill="1" applyBorder="1" applyAlignment="1">
      <alignment horizontal="center" vertical="center" wrapText="1"/>
    </xf>
    <xf numFmtId="0" fontId="18" fillId="0" borderId="1" xfId="1" applyFont="1" applyFill="1" applyBorder="1" applyAlignment="1">
      <alignment horizontal="justify" vertical="center" wrapText="1"/>
    </xf>
    <xf numFmtId="0" fontId="18" fillId="0" borderId="5" xfId="1" applyFont="1" applyFill="1" applyBorder="1" applyAlignment="1">
      <alignment horizontal="justify" vertical="center" wrapText="1"/>
    </xf>
    <xf numFmtId="0" fontId="18" fillId="0" borderId="26" xfId="1" applyFont="1" applyFill="1" applyBorder="1" applyAlignment="1">
      <alignment horizontal="justify" vertical="top" wrapText="1"/>
    </xf>
    <xf numFmtId="0" fontId="18" fillId="0" borderId="1" xfId="1" applyFont="1" applyFill="1" applyBorder="1" applyAlignment="1">
      <alignment horizontal="justify" vertical="top" wrapText="1"/>
    </xf>
    <xf numFmtId="0" fontId="19" fillId="0" borderId="0" xfId="1" applyFont="1" applyFill="1" applyAlignment="1">
      <alignment wrapText="1"/>
    </xf>
    <xf numFmtId="0" fontId="18" fillId="0" borderId="5" xfId="1" applyFont="1" applyFill="1" applyBorder="1" applyAlignment="1">
      <alignment horizontal="justify" vertical="top" wrapText="1"/>
    </xf>
    <xf numFmtId="0" fontId="18" fillId="0" borderId="9" xfId="1" applyFont="1" applyFill="1" applyBorder="1" applyAlignment="1">
      <alignment horizontal="justify" vertical="top" wrapText="1"/>
    </xf>
    <xf numFmtId="0" fontId="18" fillId="0" borderId="15" xfId="1" applyFont="1" applyFill="1" applyBorder="1" applyAlignment="1">
      <alignment horizontal="justify" vertical="top" wrapText="1"/>
    </xf>
    <xf numFmtId="0" fontId="18" fillId="0" borderId="20" xfId="1" applyFont="1" applyFill="1" applyBorder="1" applyAlignment="1">
      <alignment horizontal="justify" vertical="top" wrapText="1"/>
    </xf>
    <xf numFmtId="0" fontId="18" fillId="0" borderId="27" xfId="1" applyFont="1" applyFill="1" applyBorder="1" applyAlignment="1">
      <alignment horizontal="left"/>
    </xf>
    <xf numFmtId="0" fontId="5" fillId="0" borderId="0" xfId="1" applyFont="1" applyFill="1" applyBorder="1"/>
    <xf numFmtId="0" fontId="18" fillId="0" borderId="0" xfId="1" applyFont="1" applyFill="1" applyBorder="1"/>
    <xf numFmtId="0" fontId="5" fillId="0" borderId="16" xfId="1" applyFont="1" applyFill="1" applyBorder="1"/>
    <xf numFmtId="0" fontId="18" fillId="0" borderId="28" xfId="1" applyFont="1" applyFill="1" applyBorder="1" applyAlignment="1">
      <alignment horizontal="left"/>
    </xf>
    <xf numFmtId="0" fontId="5" fillId="0" borderId="19" xfId="1" applyFont="1" applyFill="1" applyBorder="1"/>
    <xf numFmtId="0" fontId="5" fillId="0" borderId="29" xfId="1" applyFont="1" applyFill="1" applyBorder="1"/>
    <xf numFmtId="0" fontId="18" fillId="0" borderId="0" xfId="1" applyFont="1" applyFill="1" applyBorder="1" applyAlignment="1">
      <alignment horizontal="left"/>
    </xf>
    <xf numFmtId="0" fontId="5" fillId="0" borderId="0" xfId="1" applyFont="1" applyFill="1" applyAlignment="1">
      <alignment horizontal="left" vertical="center"/>
    </xf>
    <xf numFmtId="0" fontId="19" fillId="0" borderId="0" xfId="1" applyFont="1"/>
    <xf numFmtId="0" fontId="21" fillId="0" borderId="0" xfId="1" applyFont="1" applyFill="1" applyAlignment="1"/>
    <xf numFmtId="176" fontId="19" fillId="0" borderId="0" xfId="1" applyNumberFormat="1" applyFont="1"/>
    <xf numFmtId="0" fontId="5" fillId="0" borderId="0" xfId="1" applyFont="1" applyAlignment="1">
      <alignment horizontal="lef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4" fillId="0" borderId="0" xfId="2" applyFont="1" applyBorder="1" applyAlignment="1">
      <alignment vertical="center"/>
    </xf>
    <xf numFmtId="0" fontId="25" fillId="0" borderId="0" xfId="2" applyFont="1" applyBorder="1">
      <alignment vertical="center"/>
    </xf>
    <xf numFmtId="0" fontId="25" fillId="0" borderId="19" xfId="2" applyFont="1" applyFill="1" applyBorder="1" applyAlignment="1">
      <alignment vertical="center"/>
    </xf>
    <xf numFmtId="0" fontId="25" fillId="0" borderId="0" xfId="2" applyFont="1">
      <alignment vertical="center"/>
    </xf>
    <xf numFmtId="0" fontId="26" fillId="0" borderId="0" xfId="2" applyFont="1" applyBorder="1">
      <alignment vertical="center"/>
    </xf>
    <xf numFmtId="0" fontId="26" fillId="0" borderId="0" xfId="2" applyFont="1">
      <alignment vertical="center"/>
    </xf>
    <xf numFmtId="0" fontId="23" fillId="0" borderId="0" xfId="2" applyFont="1" applyAlignment="1">
      <alignment horizontal="left" vertical="center"/>
    </xf>
    <xf numFmtId="0" fontId="27" fillId="0" borderId="0" xfId="2" applyFont="1" applyAlignment="1">
      <alignment horizontal="left" vertical="center"/>
    </xf>
    <xf numFmtId="0" fontId="23" fillId="0" borderId="0" xfId="2" applyFont="1" applyBorder="1" applyAlignment="1">
      <alignment horizontal="left" vertical="center"/>
    </xf>
    <xf numFmtId="0" fontId="5" fillId="0" borderId="0" xfId="2" applyFont="1" applyBorder="1">
      <alignment vertical="center"/>
    </xf>
    <xf numFmtId="0" fontId="5" fillId="0" borderId="0" xfId="2" applyFont="1">
      <alignment vertical="center"/>
    </xf>
    <xf numFmtId="0" fontId="7" fillId="0" borderId="0" xfId="2" applyBorder="1">
      <alignment vertical="center"/>
    </xf>
    <xf numFmtId="0" fontId="19" fillId="0" borderId="0" xfId="1" applyFont="1" applyBorder="1"/>
    <xf numFmtId="176" fontId="19" fillId="0" borderId="0" xfId="1" applyNumberFormat="1" applyFont="1" applyBorder="1"/>
    <xf numFmtId="0" fontId="22" fillId="0" borderId="0" xfId="2" applyFont="1" applyBorder="1" applyAlignment="1">
      <alignment vertical="center"/>
    </xf>
    <xf numFmtId="0" fontId="28" fillId="0" borderId="0" xfId="2" applyFont="1" applyBorder="1" applyAlignment="1">
      <alignment vertical="center"/>
    </xf>
    <xf numFmtId="0" fontId="28" fillId="0" borderId="19" xfId="2" applyFont="1" applyBorder="1" applyAlignment="1">
      <alignment vertical="center"/>
    </xf>
    <xf numFmtId="0" fontId="19" fillId="0" borderId="0" xfId="1" applyFont="1" applyBorder="1" applyAlignment="1">
      <alignment vertical="center"/>
    </xf>
    <xf numFmtId="0" fontId="19" fillId="0" borderId="6" xfId="1" applyFont="1" applyBorder="1" applyAlignment="1">
      <alignment vertical="center" wrapText="1"/>
    </xf>
    <xf numFmtId="0" fontId="5" fillId="0" borderId="10" xfId="1" quotePrefix="1" applyFont="1" applyBorder="1" applyAlignment="1">
      <alignment horizontal="center" vertical="center" wrapText="1"/>
    </xf>
    <xf numFmtId="0" fontId="5" fillId="0" borderId="8" xfId="1" applyFont="1" applyBorder="1" applyAlignment="1">
      <alignment horizontal="center" vertical="center" wrapText="1"/>
    </xf>
    <xf numFmtId="0" fontId="25" fillId="0" borderId="11" xfId="1" applyFont="1" applyFill="1" applyBorder="1" applyAlignment="1">
      <alignment horizontal="center" vertical="center"/>
    </xf>
    <xf numFmtId="177" fontId="25" fillId="0" borderId="12" xfId="1" applyNumberFormat="1" applyFont="1" applyFill="1" applyBorder="1" applyAlignment="1">
      <alignment horizontal="right" vertical="center" wrapText="1"/>
    </xf>
    <xf numFmtId="177" fontId="25" fillId="0" borderId="30" xfId="1" applyNumberFormat="1" applyFont="1" applyFill="1" applyBorder="1" applyAlignment="1">
      <alignment horizontal="right" vertical="center" wrapText="1"/>
    </xf>
    <xf numFmtId="177" fontId="25" fillId="0" borderId="31" xfId="1" applyNumberFormat="1" applyFont="1" applyFill="1" applyBorder="1" applyAlignment="1">
      <alignment horizontal="right" vertical="center" wrapText="1"/>
    </xf>
    <xf numFmtId="178" fontId="25" fillId="0" borderId="13" xfId="3" applyNumberFormat="1" applyFont="1" applyFill="1" applyBorder="1" applyAlignment="1">
      <alignment horizontal="right" vertical="center" wrapText="1"/>
    </xf>
    <xf numFmtId="0" fontId="25" fillId="0" borderId="14" xfId="1" applyFont="1" applyBorder="1" applyAlignment="1">
      <alignment horizontal="center" vertical="center" wrapText="1"/>
    </xf>
    <xf numFmtId="177" fontId="25" fillId="3" borderId="14" xfId="1" applyNumberFormat="1" applyFont="1" applyFill="1" applyBorder="1" applyAlignment="1">
      <alignment horizontal="right" vertical="center" wrapText="1"/>
    </xf>
    <xf numFmtId="177" fontId="25" fillId="0" borderId="14" xfId="1" applyNumberFormat="1" applyFont="1" applyFill="1" applyBorder="1" applyAlignment="1">
      <alignment horizontal="right" vertical="center" wrapText="1"/>
    </xf>
    <xf numFmtId="178" fontId="25" fillId="0" borderId="14" xfId="3" applyNumberFormat="1" applyFont="1" applyFill="1" applyBorder="1" applyAlignment="1">
      <alignment horizontal="right" vertical="center" wrapText="1"/>
    </xf>
    <xf numFmtId="0" fontId="25" fillId="0" borderId="1" xfId="1" applyFont="1" applyBorder="1" applyAlignment="1">
      <alignment horizontal="center" vertical="center"/>
    </xf>
    <xf numFmtId="0" fontId="25" fillId="0" borderId="1" xfId="1" applyFont="1" applyBorder="1" applyAlignment="1">
      <alignment horizontal="center" vertical="center" wrapText="1"/>
    </xf>
    <xf numFmtId="0" fontId="25" fillId="0" borderId="0" xfId="1" applyFont="1" applyBorder="1" applyAlignment="1">
      <alignment horizontal="left" vertical="center" wrapText="1"/>
    </xf>
    <xf numFmtId="0" fontId="25" fillId="0" borderId="0" xfId="1" applyFont="1" applyBorder="1" applyAlignment="1">
      <alignment vertical="center"/>
    </xf>
    <xf numFmtId="178" fontId="25" fillId="0" borderId="1" xfId="1" applyNumberFormat="1" applyFont="1" applyBorder="1" applyAlignment="1">
      <alignment horizontal="right" vertical="center"/>
    </xf>
    <xf numFmtId="176" fontId="25" fillId="3" borderId="1" xfId="1" applyNumberFormat="1" applyFont="1" applyFill="1" applyBorder="1" applyAlignment="1">
      <alignment horizontal="right" vertical="center"/>
    </xf>
    <xf numFmtId="9" fontId="25" fillId="0" borderId="1" xfId="1" applyNumberFormat="1" applyFont="1" applyBorder="1" applyAlignment="1">
      <alignment horizontal="right" vertical="center"/>
    </xf>
    <xf numFmtId="0" fontId="25" fillId="0" borderId="0" xfId="1" applyFont="1" applyBorder="1" applyAlignment="1">
      <alignment horizontal="center" vertical="center" wrapText="1"/>
    </xf>
    <xf numFmtId="0" fontId="19" fillId="0" borderId="0" xfId="1" applyFont="1" applyBorder="1" applyAlignment="1">
      <alignment vertical="center" wrapText="1"/>
    </xf>
    <xf numFmtId="0" fontId="5" fillId="0" borderId="1" xfId="1" applyFont="1" applyBorder="1" applyAlignment="1">
      <alignment horizontal="right" vertical="center"/>
    </xf>
    <xf numFmtId="0" fontId="25" fillId="4" borderId="1" xfId="1" applyFont="1" applyFill="1" applyBorder="1" applyAlignment="1">
      <alignment horizontal="center" vertical="center"/>
    </xf>
    <xf numFmtId="176" fontId="19" fillId="0" borderId="0" xfId="1" applyNumberFormat="1" applyFont="1" applyBorder="1" applyAlignment="1">
      <alignment vertical="center"/>
    </xf>
    <xf numFmtId="0" fontId="28" fillId="0" borderId="0" xfId="1" applyFont="1" applyBorder="1" applyAlignment="1">
      <alignment vertical="center"/>
    </xf>
    <xf numFmtId="176" fontId="19" fillId="0" borderId="0" xfId="1" applyNumberFormat="1" applyFont="1" applyBorder="1" applyAlignment="1">
      <alignment vertical="center" wrapText="1"/>
    </xf>
    <xf numFmtId="0" fontId="28" fillId="0" borderId="19" xfId="1" applyFont="1" applyBorder="1" applyAlignment="1">
      <alignment vertical="center"/>
    </xf>
    <xf numFmtId="176" fontId="19" fillId="0" borderId="19" xfId="1" applyNumberFormat="1" applyFont="1" applyBorder="1" applyAlignment="1">
      <alignment vertical="center" wrapText="1"/>
    </xf>
    <xf numFmtId="0" fontId="5" fillId="0" borderId="14" xfId="1" quotePrefix="1" applyFont="1" applyBorder="1" applyAlignment="1">
      <alignment horizontal="center" vertical="center" wrapText="1"/>
    </xf>
    <xf numFmtId="0" fontId="5" fillId="0" borderId="1" xfId="1" applyFont="1" applyBorder="1" applyAlignment="1">
      <alignment horizontal="center" vertical="center" wrapText="1"/>
    </xf>
    <xf numFmtId="0" fontId="25" fillId="3" borderId="1" xfId="1" applyFont="1" applyFill="1" applyBorder="1" applyAlignment="1">
      <alignment horizontal="right" vertical="center" wrapText="1"/>
    </xf>
    <xf numFmtId="0" fontId="25" fillId="0" borderId="0" xfId="1" applyFont="1" applyBorder="1" applyAlignment="1">
      <alignment vertical="center" wrapText="1"/>
    </xf>
    <xf numFmtId="0" fontId="25" fillId="0" borderId="0" xfId="1" applyFont="1" applyBorder="1" applyAlignment="1">
      <alignment horizontal="center" vertical="center"/>
    </xf>
    <xf numFmtId="0" fontId="29" fillId="0" borderId="0" xfId="4" applyFont="1" applyAlignment="1">
      <alignment horizontal="left" vertical="center"/>
    </xf>
    <xf numFmtId="0" fontId="2" fillId="0" borderId="0" xfId="5" applyAlignment="1">
      <alignment vertical="center"/>
    </xf>
    <xf numFmtId="0" fontId="30" fillId="0" borderId="0" xfId="5" applyFont="1" applyAlignment="1">
      <alignment vertical="center"/>
    </xf>
    <xf numFmtId="0" fontId="31" fillId="0" borderId="0" xfId="5" applyFont="1" applyAlignment="1">
      <alignment vertical="center"/>
    </xf>
    <xf numFmtId="0" fontId="2" fillId="0" borderId="0" xfId="5" applyAlignment="1">
      <alignment horizontal="right" vertical="center"/>
    </xf>
    <xf numFmtId="0" fontId="2" fillId="0" borderId="32" xfId="5" applyBorder="1" applyAlignment="1">
      <alignment horizontal="center" vertical="center"/>
    </xf>
    <xf numFmtId="0" fontId="2" fillId="0" borderId="33" xfId="5" applyBorder="1" applyAlignment="1">
      <alignment horizontal="center" vertical="center"/>
    </xf>
    <xf numFmtId="0" fontId="2" fillId="0" borderId="21" xfId="5" applyFill="1" applyBorder="1" applyAlignment="1">
      <alignment vertical="center"/>
    </xf>
    <xf numFmtId="0" fontId="2" fillId="0" borderId="37" xfId="5" applyFill="1" applyBorder="1" applyAlignment="1">
      <alignment vertical="center"/>
    </xf>
    <xf numFmtId="176" fontId="2" fillId="0" borderId="39" xfId="5" applyNumberFormat="1" applyBorder="1" applyAlignment="1">
      <alignment vertical="center"/>
    </xf>
    <xf numFmtId="0" fontId="2" fillId="0" borderId="0" xfId="5" applyFill="1" applyAlignment="1">
      <alignment vertical="center"/>
    </xf>
    <xf numFmtId="0" fontId="2" fillId="0" borderId="0" xfId="5" applyFill="1" applyBorder="1" applyAlignment="1">
      <alignment horizontal="center" vertical="center"/>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0" fillId="0" borderId="27" xfId="0" applyBorder="1">
      <alignment vertical="center"/>
    </xf>
    <xf numFmtId="0" fontId="0" fillId="0" borderId="0" xfId="0" applyBorder="1">
      <alignment vertical="center"/>
    </xf>
    <xf numFmtId="0" fontId="0" fillId="0" borderId="0" xfId="0" applyAlignment="1">
      <alignment vertical="center"/>
    </xf>
    <xf numFmtId="0" fontId="0" fillId="0" borderId="16" xfId="0" applyBorder="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15" xfId="0" applyBorder="1">
      <alignment vertical="center"/>
    </xf>
    <xf numFmtId="0" fontId="32" fillId="0" borderId="0" xfId="0" applyFont="1" applyBorder="1" applyAlignment="1">
      <alignment vertical="center"/>
    </xf>
    <xf numFmtId="0" fontId="0" fillId="0" borderId="28" xfId="0" applyBorder="1">
      <alignment vertical="center"/>
    </xf>
    <xf numFmtId="0" fontId="0" fillId="0" borderId="19" xfId="0" applyBorder="1">
      <alignment vertical="center"/>
    </xf>
    <xf numFmtId="0" fontId="32" fillId="0" borderId="19" xfId="0" applyFont="1" applyBorder="1">
      <alignment vertical="center"/>
    </xf>
    <xf numFmtId="0" fontId="32" fillId="0" borderId="15" xfId="0" applyFont="1" applyBorder="1">
      <alignment vertical="center"/>
    </xf>
    <xf numFmtId="0" fontId="32" fillId="0" borderId="0" xfId="0" applyFont="1" applyBorder="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0" fillId="0" borderId="7" xfId="0" applyBorder="1">
      <alignment vertical="center"/>
    </xf>
    <xf numFmtId="0" fontId="34" fillId="0" borderId="0" xfId="0" applyFont="1">
      <alignment vertical="center"/>
    </xf>
    <xf numFmtId="0" fontId="36" fillId="0" borderId="5" xfId="0" applyFont="1" applyBorder="1">
      <alignment vertical="center"/>
    </xf>
    <xf numFmtId="0" fontId="36" fillId="5" borderId="5" xfId="0" applyFont="1" applyFill="1" applyBorder="1" applyAlignment="1">
      <alignment vertical="center"/>
    </xf>
    <xf numFmtId="0" fontId="36" fillId="5" borderId="5" xfId="0" applyFont="1" applyFill="1" applyBorder="1">
      <alignment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9" xfId="0" applyFont="1" applyBorder="1" applyAlignment="1">
      <alignment vertical="center"/>
    </xf>
    <xf numFmtId="0" fontId="32" fillId="0" borderId="15" xfId="0" applyFont="1" applyBorder="1" applyAlignment="1">
      <alignment vertical="center"/>
    </xf>
    <xf numFmtId="0" fontId="32" fillId="0" borderId="20" xfId="0" applyFont="1" applyBorder="1" applyAlignment="1">
      <alignment vertical="center"/>
    </xf>
    <xf numFmtId="0" fontId="32" fillId="0" borderId="28" xfId="0" applyFont="1" applyBorder="1" applyAlignment="1">
      <alignment vertical="center"/>
    </xf>
    <xf numFmtId="0" fontId="32" fillId="0" borderId="19" xfId="0" applyFont="1" applyBorder="1" applyAlignment="1">
      <alignment vertical="center"/>
    </xf>
    <xf numFmtId="0" fontId="32" fillId="0" borderId="29" xfId="0" applyFont="1" applyBorder="1" applyAlignment="1">
      <alignment vertical="center"/>
    </xf>
    <xf numFmtId="0" fontId="38" fillId="0" borderId="0" xfId="0" applyFont="1">
      <alignment vertical="center"/>
    </xf>
    <xf numFmtId="0" fontId="0" fillId="0" borderId="9" xfId="0" applyBorder="1" applyAlignment="1">
      <alignment vertical="center"/>
    </xf>
    <xf numFmtId="0" fontId="0" fillId="0" borderId="15" xfId="0" applyBorder="1" applyAlignment="1">
      <alignment vertical="center"/>
    </xf>
    <xf numFmtId="0" fontId="0" fillId="0" borderId="20" xfId="0" applyBorder="1" applyAlignment="1">
      <alignment vertical="center"/>
    </xf>
    <xf numFmtId="0" fontId="0" fillId="0" borderId="7" xfId="0" applyBorder="1" applyAlignment="1">
      <alignment vertical="center" wrapText="1"/>
    </xf>
    <xf numFmtId="0" fontId="0" fillId="0" borderId="16" xfId="0" applyBorder="1" applyAlignment="1">
      <alignment vertical="center" wrapText="1"/>
    </xf>
    <xf numFmtId="0" fontId="0" fillId="0" borderId="16" xfId="0" applyBorder="1">
      <alignment vertical="center"/>
    </xf>
    <xf numFmtId="0" fontId="32" fillId="0" borderId="27" xfId="0" applyFont="1" applyBorder="1">
      <alignment vertical="center"/>
    </xf>
    <xf numFmtId="0" fontId="0" fillId="0" borderId="16" xfId="0" applyBorder="1" applyAlignment="1">
      <alignment horizontal="left" vertical="center"/>
    </xf>
    <xf numFmtId="0" fontId="0" fillId="0" borderId="29" xfId="0" applyBorder="1">
      <alignment vertical="center"/>
    </xf>
    <xf numFmtId="0" fontId="0" fillId="0" borderId="20" xfId="0" applyBorder="1">
      <alignment vertical="center"/>
    </xf>
    <xf numFmtId="0" fontId="0" fillId="0" borderId="14" xfId="0" applyBorder="1" applyAlignment="1">
      <alignment horizontal="center" vertical="center"/>
    </xf>
    <xf numFmtId="0" fontId="35" fillId="0" borderId="0" xfId="0" applyFont="1">
      <alignment vertical="center"/>
    </xf>
    <xf numFmtId="0" fontId="32" fillId="0" borderId="5" xfId="0" applyFont="1" applyBorder="1" applyAlignment="1">
      <alignment horizontal="center" vertical="center"/>
    </xf>
    <xf numFmtId="0" fontId="0" fillId="0" borderId="0" xfId="0" applyBorder="1" applyAlignment="1">
      <alignment horizontal="center" vertical="center" wrapText="1"/>
    </xf>
    <xf numFmtId="0" fontId="32" fillId="0" borderId="27" xfId="0" applyFont="1" applyBorder="1" applyAlignment="1">
      <alignment vertical="center"/>
    </xf>
    <xf numFmtId="0" fontId="32" fillId="0" borderId="16" xfId="0" applyFont="1" applyBorder="1" applyAlignment="1">
      <alignment vertical="center"/>
    </xf>
    <xf numFmtId="0" fontId="0" fillId="0" borderId="0" xfId="5" applyFont="1" applyAlignment="1">
      <alignment vertical="center"/>
    </xf>
    <xf numFmtId="0" fontId="2" fillId="0" borderId="42" xfId="5" applyBorder="1" applyAlignment="1">
      <alignment horizontal="center" vertical="center"/>
    </xf>
    <xf numFmtId="0" fontId="36" fillId="0" borderId="40" xfId="5" applyFont="1" applyBorder="1" applyAlignment="1">
      <alignment horizontal="center" vertical="center"/>
    </xf>
    <xf numFmtId="0" fontId="0" fillId="0" borderId="43" xfId="5" applyFont="1" applyBorder="1" applyAlignment="1">
      <alignment vertical="center" wrapText="1"/>
    </xf>
    <xf numFmtId="0" fontId="2" fillId="6" borderId="7" xfId="5" applyFill="1" applyBorder="1" applyAlignment="1">
      <alignment vertical="center"/>
    </xf>
    <xf numFmtId="0" fontId="2" fillId="6" borderId="1" xfId="5" applyFill="1" applyBorder="1" applyAlignment="1">
      <alignment vertical="center"/>
    </xf>
    <xf numFmtId="0" fontId="36" fillId="0" borderId="44" xfId="5" applyFont="1" applyBorder="1" applyAlignment="1">
      <alignment horizontal="center" vertical="center"/>
    </xf>
    <xf numFmtId="0" fontId="0" fillId="0" borderId="45" xfId="5" applyFont="1" applyBorder="1" applyAlignment="1">
      <alignment vertical="center" wrapText="1"/>
    </xf>
    <xf numFmtId="0" fontId="36" fillId="0" borderId="46" xfId="5" applyFont="1" applyBorder="1" applyAlignment="1">
      <alignment horizontal="center" vertical="center"/>
    </xf>
    <xf numFmtId="0" fontId="0" fillId="0" borderId="47" xfId="5" applyFont="1" applyBorder="1" applyAlignment="1">
      <alignment vertical="center" wrapText="1"/>
    </xf>
    <xf numFmtId="0" fontId="2" fillId="6" borderId="48" xfId="5" applyFill="1" applyBorder="1" applyAlignment="1">
      <alignment vertical="center"/>
    </xf>
    <xf numFmtId="0" fontId="2" fillId="6" borderId="36" xfId="5" applyFill="1" applyBorder="1" applyAlignment="1">
      <alignment vertical="center"/>
    </xf>
    <xf numFmtId="179" fontId="7" fillId="0" borderId="50" xfId="2" applyNumberFormat="1" applyFill="1" applyBorder="1">
      <alignment vertical="center"/>
    </xf>
    <xf numFmtId="179" fontId="7" fillId="0" borderId="51" xfId="2" applyNumberFormat="1" applyFill="1" applyBorder="1">
      <alignment vertical="center"/>
    </xf>
    <xf numFmtId="0" fontId="0" fillId="0" borderId="0" xfId="5" applyFont="1" applyFill="1" applyAlignment="1">
      <alignment vertical="center"/>
    </xf>
    <xf numFmtId="0" fontId="0" fillId="0" borderId="0" xfId="5" applyFont="1" applyBorder="1" applyAlignment="1">
      <alignment horizontal="center" vertical="center"/>
    </xf>
    <xf numFmtId="176" fontId="2" fillId="0" borderId="0" xfId="5" applyNumberFormat="1" applyFill="1" applyBorder="1" applyAlignment="1">
      <alignment horizontal="center" vertical="center"/>
    </xf>
    <xf numFmtId="0" fontId="2" fillId="6" borderId="20" xfId="5" applyFill="1" applyBorder="1" applyAlignment="1">
      <alignment vertical="center"/>
    </xf>
    <xf numFmtId="0" fontId="2" fillId="6" borderId="8" xfId="5" applyFill="1" applyBorder="1" applyAlignment="1">
      <alignment vertical="center"/>
    </xf>
    <xf numFmtId="0" fontId="0" fillId="0" borderId="42" xfId="5" applyFont="1" applyBorder="1" applyAlignment="1">
      <alignment horizontal="center" vertical="center"/>
    </xf>
    <xf numFmtId="0" fontId="0" fillId="0" borderId="32" xfId="5" applyFont="1" applyBorder="1" applyAlignment="1">
      <alignment horizontal="center" vertical="center"/>
    </xf>
    <xf numFmtId="0" fontId="0" fillId="0" borderId="57" xfId="5" applyFont="1" applyBorder="1" applyAlignment="1">
      <alignment horizontal="center" vertical="center"/>
    </xf>
    <xf numFmtId="0" fontId="2" fillId="6" borderId="5" xfId="5" applyFill="1" applyBorder="1" applyAlignment="1">
      <alignment vertical="center"/>
    </xf>
    <xf numFmtId="0" fontId="36" fillId="0" borderId="58" xfId="5" applyFont="1" applyBorder="1" applyAlignment="1">
      <alignment horizontal="center" vertical="center"/>
    </xf>
    <xf numFmtId="0" fontId="0" fillId="0" borderId="59" xfId="5" applyFont="1" applyBorder="1" applyAlignment="1">
      <alignment vertical="center" wrapText="1"/>
    </xf>
    <xf numFmtId="0" fontId="2" fillId="6" borderId="9" xfId="5" applyFill="1" applyBorder="1" applyAlignment="1">
      <alignment vertical="center"/>
    </xf>
    <xf numFmtId="179" fontId="7" fillId="0" borderId="31" xfId="2" applyNumberFormat="1" applyFill="1" applyBorder="1">
      <alignment vertical="center"/>
    </xf>
    <xf numFmtId="179" fontId="7" fillId="0" borderId="12" xfId="2" applyNumberFormat="1" applyFill="1" applyBorder="1">
      <alignment vertical="center"/>
    </xf>
    <xf numFmtId="179" fontId="7" fillId="0" borderId="30" xfId="2" applyNumberFormat="1" applyFill="1" applyBorder="1">
      <alignment vertical="center"/>
    </xf>
    <xf numFmtId="179" fontId="7" fillId="0" borderId="60" xfId="2" applyNumberFormat="1" applyFill="1" applyBorder="1">
      <alignment vertical="center"/>
    </xf>
    <xf numFmtId="0" fontId="2" fillId="6" borderId="34" xfId="5" applyFill="1" applyBorder="1" applyAlignment="1">
      <alignment vertical="center"/>
    </xf>
    <xf numFmtId="0" fontId="2" fillId="6" borderId="35" xfId="5" applyFill="1" applyBorder="1" applyAlignment="1">
      <alignment vertical="center"/>
    </xf>
    <xf numFmtId="179" fontId="7" fillId="0" borderId="38" xfId="2" applyNumberFormat="1" applyFill="1" applyBorder="1">
      <alignment vertical="center"/>
    </xf>
    <xf numFmtId="179" fontId="7" fillId="0" borderId="64" xfId="2" applyNumberFormat="1" applyFill="1" applyBorder="1">
      <alignment vertical="center"/>
    </xf>
    <xf numFmtId="179" fontId="7" fillId="0" borderId="65" xfId="2" applyNumberFormat="1" applyFill="1" applyBorder="1">
      <alignment vertical="center"/>
    </xf>
    <xf numFmtId="179" fontId="7" fillId="0" borderId="11" xfId="2" applyNumberFormat="1" applyFill="1" applyBorder="1">
      <alignment vertical="center"/>
    </xf>
    <xf numFmtId="0" fontId="2" fillId="0" borderId="68" xfId="5" applyFill="1" applyBorder="1" applyAlignment="1">
      <alignment vertical="center"/>
    </xf>
    <xf numFmtId="0" fontId="5" fillId="2" borderId="1" xfId="0" applyFont="1" applyFill="1" applyBorder="1" applyAlignment="1">
      <alignment horizontal="left" vertical="center"/>
    </xf>
    <xf numFmtId="0" fontId="5" fillId="2" borderId="14" xfId="0" applyFont="1" applyFill="1" applyBorder="1" applyAlignment="1">
      <alignment horizontal="left" vertical="center"/>
    </xf>
    <xf numFmtId="0" fontId="40"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40" fillId="0" borderId="0" xfId="0" applyFont="1">
      <alignment vertical="center"/>
    </xf>
    <xf numFmtId="0" fontId="40" fillId="0" borderId="1" xfId="0" applyFont="1" applyBorder="1" applyAlignment="1">
      <alignment vertical="center" wrapText="1"/>
    </xf>
    <xf numFmtId="0" fontId="40" fillId="0" borderId="8" xfId="0" applyFont="1" applyBorder="1" applyAlignment="1">
      <alignment vertical="center" wrapText="1"/>
    </xf>
    <xf numFmtId="0" fontId="40" fillId="0" borderId="10" xfId="0" applyFont="1" applyBorder="1" applyAlignment="1">
      <alignment vertical="top" wrapText="1"/>
    </xf>
    <xf numFmtId="0" fontId="40" fillId="0" borderId="10" xfId="0" applyFont="1" applyBorder="1" applyAlignment="1">
      <alignment vertical="center" wrapText="1"/>
    </xf>
    <xf numFmtId="0" fontId="40" fillId="0" borderId="14" xfId="0" applyFont="1" applyBorder="1" applyAlignment="1">
      <alignment vertical="center" wrapText="1"/>
    </xf>
    <xf numFmtId="0" fontId="40" fillId="0" borderId="10" xfId="0" applyFont="1" applyBorder="1" applyAlignment="1">
      <alignment horizontal="left" vertical="top" wrapText="1"/>
    </xf>
    <xf numFmtId="0" fontId="40" fillId="0" borderId="14" xfId="0" applyFont="1" applyBorder="1" applyAlignment="1">
      <alignment vertical="top" wrapText="1"/>
    </xf>
    <xf numFmtId="0" fontId="40" fillId="0" borderId="8" xfId="0" applyFont="1" applyBorder="1" applyAlignment="1">
      <alignment vertical="top" wrapText="1"/>
    </xf>
    <xf numFmtId="0" fontId="40" fillId="0" borderId="2" xfId="0" applyFont="1" applyBorder="1" applyAlignment="1">
      <alignment vertical="center" wrapText="1"/>
    </xf>
    <xf numFmtId="0" fontId="40" fillId="0" borderId="4" xfId="0" applyFont="1" applyBorder="1" applyAlignment="1">
      <alignment vertical="center" wrapText="1"/>
    </xf>
    <xf numFmtId="0" fontId="40" fillId="0" borderId="3" xfId="0" applyFont="1" applyBorder="1" applyAlignment="1">
      <alignment vertical="center" wrapText="1"/>
    </xf>
    <xf numFmtId="0" fontId="40" fillId="0" borderId="0" xfId="0" applyFont="1" applyAlignment="1">
      <alignment vertical="center" wrapText="1"/>
    </xf>
    <xf numFmtId="0" fontId="41" fillId="0" borderId="0" xfId="6" applyFont="1">
      <alignment vertical="center"/>
    </xf>
    <xf numFmtId="0" fontId="41" fillId="0" borderId="0" xfId="6" applyFont="1" applyAlignment="1">
      <alignment horizontal="right" vertical="center"/>
    </xf>
    <xf numFmtId="0" fontId="42" fillId="0" borderId="0" xfId="6" applyFont="1" applyAlignment="1">
      <alignment vertical="center"/>
    </xf>
    <xf numFmtId="0" fontId="41" fillId="0" borderId="0" xfId="6" applyFont="1" applyAlignment="1">
      <alignment horizontal="left" vertical="center"/>
    </xf>
    <xf numFmtId="0" fontId="43" fillId="0" borderId="0" xfId="6" applyFont="1" applyAlignment="1">
      <alignment horizontal="center" vertical="center"/>
    </xf>
    <xf numFmtId="0" fontId="43" fillId="0" borderId="1" xfId="6" applyFont="1" applyBorder="1" applyAlignment="1">
      <alignment horizontal="center" vertical="center"/>
    </xf>
    <xf numFmtId="0" fontId="43" fillId="0" borderId="0" xfId="6" applyFont="1">
      <alignment vertical="center"/>
    </xf>
    <xf numFmtId="0" fontId="5" fillId="0" borderId="0" xfId="0" applyFont="1" applyFill="1" applyAlignment="1">
      <alignment horizontal="left" vertical="center"/>
    </xf>
    <xf numFmtId="0" fontId="5" fillId="0" borderId="0" xfId="0" applyFont="1" applyFill="1" applyAlignment="1"/>
    <xf numFmtId="0" fontId="20" fillId="0" borderId="0" xfId="0" applyFont="1" applyFill="1" applyAlignment="1">
      <alignment horizontal="left" vertical="center"/>
    </xf>
    <xf numFmtId="0" fontId="21" fillId="8" borderId="0" xfId="1" applyFont="1" applyFill="1" applyAlignment="1">
      <alignment horizontal="left" vertical="top"/>
    </xf>
    <xf numFmtId="0" fontId="21" fillId="8" borderId="0" xfId="1" applyFont="1" applyFill="1" applyAlignment="1">
      <alignment vertical="top"/>
    </xf>
    <xf numFmtId="0" fontId="21" fillId="8" borderId="0" xfId="1" applyFont="1" applyFill="1" applyAlignment="1">
      <alignment horizontal="center" vertical="top"/>
    </xf>
    <xf numFmtId="0" fontId="21" fillId="8" borderId="69" xfId="1" applyFont="1" applyFill="1" applyBorder="1" applyAlignment="1">
      <alignment horizontal="left" vertical="top"/>
    </xf>
    <xf numFmtId="0" fontId="21" fillId="8" borderId="70" xfId="1" applyFont="1" applyFill="1" applyBorder="1" applyAlignment="1">
      <alignment horizontal="left" vertical="top"/>
    </xf>
    <xf numFmtId="0" fontId="21" fillId="8" borderId="71" xfId="1" applyFont="1" applyFill="1" applyBorder="1" applyAlignment="1">
      <alignment horizontal="left" vertical="top"/>
    </xf>
    <xf numFmtId="0" fontId="21" fillId="8" borderId="0" xfId="1" applyFont="1" applyFill="1" applyAlignment="1">
      <alignment horizontal="left" vertical="center"/>
    </xf>
    <xf numFmtId="0" fontId="21" fillId="8" borderId="15" xfId="1" applyFont="1" applyFill="1" applyBorder="1" applyAlignment="1">
      <alignment horizontal="right" vertical="center"/>
    </xf>
    <xf numFmtId="0" fontId="21" fillId="8" borderId="20" xfId="1" applyFont="1" applyFill="1" applyBorder="1" applyAlignment="1">
      <alignment horizontal="left" vertical="center"/>
    </xf>
    <xf numFmtId="0" fontId="21" fillId="8" borderId="5" xfId="1" applyFont="1" applyFill="1" applyBorder="1" applyAlignment="1">
      <alignment horizontal="left" vertical="center"/>
    </xf>
    <xf numFmtId="0" fontId="21" fillId="8" borderId="7" xfId="1" applyFont="1" applyFill="1" applyBorder="1" applyAlignment="1">
      <alignment horizontal="left" vertical="center"/>
    </xf>
    <xf numFmtId="0" fontId="21" fillId="8" borderId="6" xfId="1" applyFont="1" applyFill="1" applyBorder="1" applyAlignment="1">
      <alignment horizontal="left" vertical="center"/>
    </xf>
    <xf numFmtId="0" fontId="21" fillId="8" borderId="0" xfId="1" applyFont="1" applyFill="1" applyBorder="1" applyAlignment="1">
      <alignment horizontal="left" vertical="center"/>
    </xf>
    <xf numFmtId="0" fontId="21" fillId="8" borderId="15" xfId="1" applyFont="1" applyFill="1" applyBorder="1" applyAlignment="1">
      <alignment horizontal="left" vertical="center"/>
    </xf>
    <xf numFmtId="0" fontId="21" fillId="8" borderId="19" xfId="1" applyFont="1" applyFill="1" applyBorder="1" applyAlignment="1">
      <alignment horizontal="left" vertical="center"/>
    </xf>
    <xf numFmtId="0" fontId="21" fillId="8" borderId="9" xfId="1" applyFont="1" applyFill="1" applyBorder="1" applyAlignment="1">
      <alignment horizontal="left" vertical="center"/>
    </xf>
    <xf numFmtId="0" fontId="21" fillId="8" borderId="73" xfId="1" applyFont="1" applyFill="1" applyBorder="1" applyAlignment="1">
      <alignment horizontal="right" vertical="center"/>
    </xf>
    <xf numFmtId="0" fontId="21" fillId="8" borderId="74" xfId="1" applyFont="1" applyFill="1" applyBorder="1" applyAlignment="1">
      <alignment horizontal="left" vertical="center"/>
    </xf>
    <xf numFmtId="0" fontId="45" fillId="2" borderId="1" xfId="0" applyFont="1" applyFill="1" applyBorder="1" applyAlignment="1">
      <alignment horizontal="left" vertical="center"/>
    </xf>
    <xf numFmtId="0" fontId="45" fillId="0" borderId="1"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0" xfId="0" applyFont="1">
      <alignment vertical="center"/>
    </xf>
    <xf numFmtId="0" fontId="48" fillId="0" borderId="0" xfId="7" applyFont="1" applyAlignment="1">
      <alignment vertical="center"/>
    </xf>
    <xf numFmtId="0" fontId="48" fillId="0" borderId="0" xfId="7" applyFont="1" applyFill="1" applyAlignment="1">
      <alignment vertical="center"/>
    </xf>
    <xf numFmtId="0" fontId="48" fillId="0" borderId="1" xfId="7" applyFont="1" applyBorder="1" applyAlignment="1">
      <alignment vertical="center"/>
    </xf>
    <xf numFmtId="0" fontId="48" fillId="0" borderId="0" xfId="7" applyFont="1" applyAlignment="1">
      <alignment horizontal="left" vertical="center"/>
    </xf>
    <xf numFmtId="0" fontId="49" fillId="0" borderId="0" xfId="7" applyFont="1" applyAlignment="1">
      <alignment vertical="center"/>
    </xf>
    <xf numFmtId="0" fontId="48" fillId="0" borderId="0" xfId="7" applyFont="1" applyAlignment="1">
      <alignment horizontal="right" vertical="center"/>
    </xf>
    <xf numFmtId="0" fontId="48" fillId="0" borderId="1" xfId="7" applyFont="1" applyBorder="1" applyAlignment="1">
      <alignment horizontal="left" vertical="center"/>
    </xf>
    <xf numFmtId="0" fontId="48" fillId="0" borderId="6" xfId="7" applyFont="1" applyBorder="1" applyAlignment="1">
      <alignment vertical="center"/>
    </xf>
    <xf numFmtId="0" fontId="48" fillId="0" borderId="7" xfId="7" applyFont="1" applyBorder="1" applyAlignment="1">
      <alignment vertical="center"/>
    </xf>
    <xf numFmtId="0" fontId="46" fillId="0" borderId="0" xfId="7"/>
    <xf numFmtId="180" fontId="48" fillId="0" borderId="0" xfId="7" applyNumberFormat="1" applyFont="1" applyAlignment="1">
      <alignment horizontal="right" vertical="center"/>
    </xf>
    <xf numFmtId="58" fontId="48" fillId="0" borderId="0" xfId="7" applyNumberFormat="1" applyFont="1" applyAlignment="1">
      <alignment vertical="center"/>
    </xf>
    <xf numFmtId="0" fontId="48" fillId="0" borderId="20" xfId="7" applyFont="1" applyFill="1" applyBorder="1" applyAlignment="1">
      <alignment horizontal="center" vertical="center"/>
    </xf>
    <xf numFmtId="0" fontId="48" fillId="0" borderId="0" xfId="7" applyFont="1" applyAlignment="1">
      <alignment horizontal="center" vertical="center"/>
    </xf>
    <xf numFmtId="0" fontId="48" fillId="0" borderId="7" xfId="7" applyFont="1" applyFill="1" applyBorder="1" applyAlignment="1">
      <alignment horizontal="center" vertical="center"/>
    </xf>
    <xf numFmtId="181" fontId="48" fillId="0" borderId="0" xfId="8" applyNumberFormat="1" applyFont="1" applyAlignment="1">
      <alignment horizontal="right" vertical="center"/>
    </xf>
    <xf numFmtId="10" fontId="48" fillId="0" borderId="0" xfId="9" applyNumberFormat="1" applyFont="1" applyAlignment="1">
      <alignment horizontal="center" vertical="center"/>
    </xf>
    <xf numFmtId="0" fontId="50" fillId="0" borderId="0" xfId="7" applyFont="1" applyAlignment="1">
      <alignment horizontal="left" vertical="center" wrapText="1"/>
    </xf>
    <xf numFmtId="0" fontId="51" fillId="0" borderId="0" xfId="7" applyFont="1" applyAlignment="1">
      <alignment horizontal="right"/>
    </xf>
    <xf numFmtId="0" fontId="51" fillId="0" borderId="0" xfId="7" applyFont="1" applyAlignment="1">
      <alignment horizontal="left"/>
    </xf>
    <xf numFmtId="0" fontId="51" fillId="0" borderId="0" xfId="7" applyFont="1"/>
    <xf numFmtId="0" fontId="52" fillId="0" borderId="0" xfId="7" applyFont="1" applyAlignment="1">
      <alignment vertical="center"/>
    </xf>
    <xf numFmtId="0" fontId="55" fillId="0" borderId="0" xfId="10" applyFont="1" applyFill="1" applyAlignment="1">
      <alignment vertical="center"/>
    </xf>
    <xf numFmtId="0" fontId="10" fillId="0" borderId="0" xfId="11" applyFont="1" applyFill="1" applyBorder="1" applyAlignment="1" applyProtection="1">
      <alignment horizontal="left" vertical="center"/>
    </xf>
    <xf numFmtId="0" fontId="7" fillId="0" borderId="0" xfId="11" applyFont="1" applyFill="1" applyBorder="1" applyAlignment="1" applyProtection="1">
      <alignment horizontal="left" vertical="center"/>
    </xf>
    <xf numFmtId="0" fontId="57" fillId="0" borderId="0" xfId="12" applyFont="1" applyFill="1">
      <alignment vertical="center"/>
    </xf>
    <xf numFmtId="0" fontId="55" fillId="0" borderId="0" xfId="10" applyFont="1">
      <alignment vertical="center"/>
    </xf>
    <xf numFmtId="0" fontId="59" fillId="0" borderId="0" xfId="11" applyFont="1" applyFill="1" applyAlignment="1" applyProtection="1">
      <alignment horizontal="center"/>
    </xf>
    <xf numFmtId="0" fontId="10" fillId="0" borderId="0" xfId="11" applyFont="1" applyFill="1" applyAlignment="1" applyProtection="1">
      <alignment horizontal="center" vertical="center"/>
    </xf>
    <xf numFmtId="0" fontId="55" fillId="0" borderId="0" xfId="10" applyFont="1" applyFill="1" applyAlignment="1">
      <alignment vertical="center" wrapText="1"/>
    </xf>
    <xf numFmtId="0" fontId="55" fillId="0" borderId="0" xfId="10" applyFont="1" applyFill="1">
      <alignment vertical="center"/>
    </xf>
    <xf numFmtId="0" fontId="57" fillId="0" borderId="0" xfId="12" applyFont="1" applyFill="1" applyProtection="1">
      <alignment vertical="center"/>
    </xf>
    <xf numFmtId="0" fontId="55" fillId="0" borderId="0" xfId="7" applyFont="1" applyFill="1"/>
    <xf numFmtId="0" fontId="60" fillId="0" borderId="0" xfId="11" applyFont="1" applyFill="1" applyAlignment="1" applyProtection="1">
      <alignment vertical="center"/>
    </xf>
    <xf numFmtId="0" fontId="61" fillId="0" borderId="0" xfId="11" applyFont="1" applyFill="1" applyAlignment="1" applyProtection="1">
      <alignment vertical="center"/>
    </xf>
    <xf numFmtId="0" fontId="62" fillId="0" borderId="0" xfId="12" applyFont="1" applyFill="1" applyProtection="1">
      <alignment vertical="center"/>
    </xf>
    <xf numFmtId="0" fontId="55" fillId="0" borderId="0" xfId="10" applyFont="1" applyAlignment="1">
      <alignment vertical="center"/>
    </xf>
    <xf numFmtId="0" fontId="61" fillId="12" borderId="9" xfId="11" applyFont="1" applyFill="1" applyBorder="1" applyAlignment="1" applyProtection="1">
      <alignment vertical="center" textRotation="255"/>
    </xf>
    <xf numFmtId="0" fontId="61" fillId="12" borderId="15" xfId="11" applyFont="1" applyFill="1" applyBorder="1" applyAlignment="1" applyProtection="1">
      <alignment vertical="center"/>
    </xf>
    <xf numFmtId="0" fontId="61" fillId="12" borderId="15" xfId="11" applyFont="1" applyFill="1" applyBorder="1" applyAlignment="1" applyProtection="1">
      <alignment horizontal="center" vertical="center"/>
    </xf>
    <xf numFmtId="0" fontId="61" fillId="12" borderId="20" xfId="11" applyFont="1" applyFill="1" applyBorder="1" applyAlignment="1" applyProtection="1">
      <alignment horizontal="center" vertical="center"/>
    </xf>
    <xf numFmtId="0" fontId="61" fillId="12" borderId="5" xfId="11" applyFont="1" applyFill="1" applyBorder="1" applyAlignment="1" applyProtection="1"/>
    <xf numFmtId="0" fontId="61" fillId="12" borderId="6" xfId="11" applyFont="1" applyFill="1" applyBorder="1" applyAlignment="1" applyProtection="1"/>
    <xf numFmtId="0" fontId="61" fillId="12" borderId="6" xfId="11" applyFont="1" applyFill="1" applyBorder="1" applyAlignment="1" applyProtection="1">
      <alignment horizontal="right"/>
    </xf>
    <xf numFmtId="0" fontId="61" fillId="9" borderId="6" xfId="11" applyFont="1" applyFill="1" applyBorder="1" applyAlignment="1" applyProtection="1">
      <alignment horizontal="center"/>
    </xf>
    <xf numFmtId="0" fontId="61" fillId="12" borderId="7" xfId="11" applyFont="1" applyFill="1" applyBorder="1" applyAlignment="1" applyProtection="1"/>
    <xf numFmtId="0" fontId="61" fillId="12" borderId="28" xfId="11" applyFont="1" applyFill="1" applyBorder="1" applyAlignment="1" applyProtection="1">
      <alignment vertical="center" textRotation="255"/>
    </xf>
    <xf numFmtId="0" fontId="61" fillId="12" borderId="19" xfId="11" applyFont="1" applyFill="1" applyBorder="1" applyAlignment="1" applyProtection="1">
      <alignment vertical="center"/>
    </xf>
    <xf numFmtId="0" fontId="61" fillId="12" borderId="19" xfId="11" applyFont="1" applyFill="1" applyBorder="1" applyAlignment="1" applyProtection="1">
      <alignment horizontal="center" vertical="center"/>
    </xf>
    <xf numFmtId="0" fontId="61" fillId="12" borderId="29" xfId="11" applyFont="1" applyFill="1" applyBorder="1" applyAlignment="1" applyProtection="1">
      <alignment horizontal="center" vertical="center"/>
    </xf>
    <xf numFmtId="0" fontId="61" fillId="12" borderId="6" xfId="11" applyFont="1" applyFill="1" applyBorder="1" applyAlignment="1" applyProtection="1">
      <alignment horizontal="center"/>
    </xf>
    <xf numFmtId="0" fontId="61" fillId="12" borderId="1" xfId="11" applyFont="1" applyFill="1" applyBorder="1" applyAlignment="1" applyProtection="1">
      <alignment horizontal="center"/>
    </xf>
    <xf numFmtId="0" fontId="61" fillId="12" borderId="7" xfId="11" applyFont="1" applyFill="1" applyBorder="1" applyAlignment="1" applyProtection="1">
      <alignment horizontal="center"/>
    </xf>
    <xf numFmtId="12" fontId="10" fillId="0" borderId="10" xfId="11" applyNumberFormat="1" applyFont="1" applyBorder="1" applyAlignment="1" applyProtection="1">
      <alignment horizontal="center" vertical="center"/>
    </xf>
    <xf numFmtId="183" fontId="7" fillId="9" borderId="20" xfId="13" applyNumberFormat="1" applyFont="1" applyFill="1" applyBorder="1" applyAlignment="1" applyProtection="1">
      <alignment vertical="center"/>
      <protection locked="0"/>
    </xf>
    <xf numFmtId="183" fontId="7" fillId="9" borderId="8" xfId="13" applyNumberFormat="1" applyFont="1" applyFill="1" applyBorder="1" applyAlignment="1" applyProtection="1">
      <alignment vertical="center"/>
      <protection locked="0"/>
    </xf>
    <xf numFmtId="2" fontId="7" fillId="0" borderId="78" xfId="13" applyNumberFormat="1" applyFont="1" applyFill="1" applyBorder="1" applyAlignment="1" applyProtection="1"/>
    <xf numFmtId="12" fontId="10" fillId="0" borderId="4" xfId="11" applyNumberFormat="1" applyFont="1" applyBorder="1" applyAlignment="1" applyProtection="1">
      <alignment horizontal="center" vertical="center"/>
    </xf>
    <xf numFmtId="183" fontId="7" fillId="9" borderId="84" xfId="13" applyNumberFormat="1" applyFont="1" applyFill="1" applyBorder="1" applyAlignment="1" applyProtection="1">
      <alignment vertical="center"/>
      <protection locked="0"/>
    </xf>
    <xf numFmtId="183" fontId="7" fillId="9" borderId="4" xfId="13" applyNumberFormat="1" applyFont="1" applyFill="1" applyBorder="1" applyAlignment="1" applyProtection="1">
      <alignment vertical="center"/>
      <protection locked="0"/>
    </xf>
    <xf numFmtId="0" fontId="10" fillId="0" borderId="4" xfId="11" applyNumberFormat="1" applyFont="1" applyBorder="1" applyAlignment="1" applyProtection="1">
      <alignment horizontal="center" vertical="center"/>
    </xf>
    <xf numFmtId="183" fontId="7" fillId="9" borderId="29" xfId="13" applyNumberFormat="1" applyFont="1" applyFill="1" applyBorder="1" applyAlignment="1" applyProtection="1">
      <alignment vertical="center"/>
      <protection locked="0"/>
    </xf>
    <xf numFmtId="183" fontId="7" fillId="9" borderId="14" xfId="13" applyNumberFormat="1" applyFont="1" applyFill="1" applyBorder="1" applyAlignment="1" applyProtection="1">
      <alignment vertical="center"/>
      <protection locked="0"/>
    </xf>
    <xf numFmtId="12" fontId="10" fillId="12" borderId="8" xfId="11" applyNumberFormat="1" applyFont="1" applyFill="1" applyBorder="1" applyAlignment="1" applyProtection="1">
      <alignment horizontal="center" vertical="center"/>
    </xf>
    <xf numFmtId="183" fontId="7" fillId="9" borderId="0" xfId="13" applyNumberFormat="1" applyFont="1" applyFill="1" applyBorder="1" applyAlignment="1" applyProtection="1">
      <alignment vertical="center"/>
      <protection locked="0"/>
    </xf>
    <xf numFmtId="183" fontId="7" fillId="9" borderId="10" xfId="13" applyNumberFormat="1" applyFont="1" applyFill="1" applyBorder="1" applyAlignment="1" applyProtection="1">
      <alignment vertical="center"/>
      <protection locked="0"/>
    </xf>
    <xf numFmtId="183" fontId="7" fillId="9" borderId="16" xfId="13" applyNumberFormat="1" applyFont="1" applyFill="1" applyBorder="1" applyAlignment="1" applyProtection="1">
      <alignment vertical="center"/>
      <protection locked="0"/>
    </xf>
    <xf numFmtId="183" fontId="7" fillId="9" borderId="2" xfId="13" applyNumberFormat="1" applyFont="1" applyFill="1" applyBorder="1" applyAlignment="1" applyProtection="1">
      <alignment vertical="center"/>
      <protection locked="0"/>
    </xf>
    <xf numFmtId="12" fontId="10" fillId="12" borderId="4" xfId="11" applyNumberFormat="1" applyFont="1" applyFill="1" applyBorder="1" applyAlignment="1" applyProtection="1">
      <alignment horizontal="center" vertical="center"/>
    </xf>
    <xf numFmtId="183" fontId="7" fillId="9" borderId="83" xfId="13" applyNumberFormat="1" applyFont="1" applyFill="1" applyBorder="1" applyAlignment="1" applyProtection="1">
      <alignment vertical="center"/>
      <protection locked="0"/>
    </xf>
    <xf numFmtId="0" fontId="10" fillId="0" borderId="94" xfId="11" applyNumberFormat="1" applyFont="1" applyBorder="1" applyAlignment="1" applyProtection="1">
      <alignment horizontal="center" vertical="center"/>
    </xf>
    <xf numFmtId="183" fontId="7" fillId="9" borderId="19" xfId="13" applyNumberFormat="1" applyFont="1" applyFill="1" applyBorder="1" applyAlignment="1" applyProtection="1">
      <alignment vertical="center"/>
      <protection locked="0"/>
    </xf>
    <xf numFmtId="0" fontId="10" fillId="0" borderId="9" xfId="11" applyFont="1" applyBorder="1" applyAlignment="1" applyProtection="1">
      <alignment horizontal="center" vertical="center" shrinkToFit="1"/>
    </xf>
    <xf numFmtId="0" fontId="10" fillId="0" borderId="8" xfId="11" applyNumberFormat="1" applyFont="1" applyBorder="1" applyAlignment="1" applyProtection="1">
      <alignment horizontal="center" vertical="center"/>
    </xf>
    <xf numFmtId="0" fontId="10" fillId="0" borderId="5" xfId="11" applyFont="1" applyBorder="1" applyAlignment="1" applyProtection="1">
      <alignment horizontal="center" vertical="center" textRotation="255"/>
    </xf>
    <xf numFmtId="0" fontId="10" fillId="0" borderId="6" xfId="11" applyFont="1" applyBorder="1" applyAlignment="1" applyProtection="1">
      <alignment horizontal="center" vertical="center"/>
    </xf>
    <xf numFmtId="0" fontId="61" fillId="0" borderId="6" xfId="11" applyFont="1" applyFill="1" applyBorder="1" applyAlignment="1" applyProtection="1">
      <alignment horizontal="left" vertical="center" wrapText="1"/>
    </xf>
    <xf numFmtId="0" fontId="10" fillId="0" borderId="7" xfId="11" applyNumberFormat="1" applyFont="1" applyFill="1" applyBorder="1" applyAlignment="1" applyProtection="1">
      <alignment horizontal="center" vertical="center"/>
    </xf>
    <xf numFmtId="183" fontId="7" fillId="0" borderId="7" xfId="13" applyNumberFormat="1" applyFont="1" applyFill="1" applyBorder="1" applyAlignment="1" applyProtection="1">
      <alignment vertical="center"/>
    </xf>
    <xf numFmtId="183" fontId="7" fillId="0" borderId="1" xfId="13" applyNumberFormat="1" applyFont="1" applyFill="1" applyBorder="1" applyAlignment="1" applyProtection="1">
      <alignment vertical="center"/>
    </xf>
    <xf numFmtId="183" fontId="55" fillId="0" borderId="1" xfId="14" applyNumberFormat="1" applyFont="1" applyFill="1" applyBorder="1" applyAlignment="1" applyProtection="1">
      <alignment vertical="center"/>
    </xf>
    <xf numFmtId="0" fontId="10" fillId="12" borderId="5" xfId="11" applyFont="1" applyFill="1" applyBorder="1" applyAlignment="1" applyProtection="1">
      <alignment horizontal="center" vertical="center" textRotation="255"/>
    </xf>
    <xf numFmtId="0" fontId="10" fillId="12" borderId="7" xfId="11" applyNumberFormat="1" applyFont="1" applyFill="1" applyBorder="1" applyAlignment="1" applyProtection="1">
      <alignment horizontal="center"/>
    </xf>
    <xf numFmtId="2" fontId="7" fillId="11" borderId="7" xfId="13" applyNumberFormat="1" applyFont="1" applyFill="1" applyBorder="1" applyAlignment="1" applyProtection="1"/>
    <xf numFmtId="12" fontId="10" fillId="10" borderId="7" xfId="13" applyNumberFormat="1" applyFont="1" applyFill="1" applyBorder="1" applyAlignment="1" applyProtection="1">
      <alignment horizontal="center"/>
      <protection locked="0"/>
    </xf>
    <xf numFmtId="183" fontId="55" fillId="0" borderId="78" xfId="14" applyNumberFormat="1" applyFont="1" applyFill="1" applyBorder="1" applyAlignment="1" applyProtection="1">
      <alignment vertical="center"/>
    </xf>
    <xf numFmtId="184" fontId="7" fillId="11" borderId="6" xfId="13" applyNumberFormat="1" applyFont="1" applyFill="1" applyBorder="1" applyAlignment="1" applyProtection="1"/>
    <xf numFmtId="49" fontId="7" fillId="0" borderId="27" xfId="11" applyNumberFormat="1" applyFont="1" applyFill="1" applyBorder="1" applyAlignment="1" applyProtection="1">
      <alignment horizontal="left" shrinkToFit="1"/>
    </xf>
    <xf numFmtId="49" fontId="7" fillId="0" borderId="0" xfId="11" applyNumberFormat="1" applyFont="1" applyFill="1" applyBorder="1" applyAlignment="1" applyProtection="1">
      <alignment horizontal="left" shrinkToFit="1"/>
    </xf>
    <xf numFmtId="185" fontId="55" fillId="11" borderId="8" xfId="14" applyNumberFormat="1" applyFont="1" applyFill="1" applyBorder="1" applyAlignment="1" applyProtection="1">
      <alignment vertical="center"/>
    </xf>
    <xf numFmtId="184" fontId="67" fillId="11" borderId="13" xfId="13" applyNumberFormat="1" applyFont="1" applyFill="1" applyBorder="1" applyAlignment="1" applyProtection="1">
      <alignment vertical="center"/>
    </xf>
    <xf numFmtId="49" fontId="7" fillId="0" borderId="0" xfId="11" quotePrefix="1" applyNumberFormat="1" applyFont="1" applyFill="1" applyBorder="1" applyAlignment="1" applyProtection="1">
      <alignment horizontal="left" shrinkToFit="1"/>
    </xf>
    <xf numFmtId="0" fontId="7" fillId="0" borderId="15" xfId="11" applyFont="1" applyFill="1" applyBorder="1" applyAlignment="1" applyProtection="1">
      <alignment vertical="top" wrapText="1"/>
    </xf>
    <xf numFmtId="0" fontId="55" fillId="0" borderId="15" xfId="10" applyFont="1" applyFill="1" applyBorder="1">
      <alignment vertical="center"/>
    </xf>
    <xf numFmtId="0" fontId="60" fillId="0" borderId="0" xfId="11" applyFont="1" applyFill="1" applyBorder="1" applyAlignment="1" applyProtection="1">
      <alignment vertical="center"/>
    </xf>
    <xf numFmtId="0" fontId="7" fillId="0" borderId="0" xfId="11" applyFont="1" applyFill="1" applyBorder="1" applyAlignment="1" applyProtection="1">
      <alignment vertical="top" wrapText="1"/>
    </xf>
    <xf numFmtId="0" fontId="55" fillId="0" borderId="0" xfId="10" applyFont="1" applyFill="1" applyBorder="1">
      <alignment vertical="center"/>
    </xf>
    <xf numFmtId="0" fontId="7" fillId="0" borderId="0" xfId="11" applyFont="1" applyFill="1" applyBorder="1" applyAlignment="1" applyProtection="1">
      <alignment horizontal="center" vertical="center" wrapText="1"/>
    </xf>
    <xf numFmtId="9" fontId="7" fillId="0" borderId="0" xfId="9" applyFont="1" applyFill="1" applyBorder="1" applyAlignment="1" applyProtection="1">
      <alignment horizontal="center" vertical="center" wrapText="1"/>
    </xf>
    <xf numFmtId="0" fontId="55" fillId="0" borderId="0" xfId="10" applyFont="1" applyAlignment="1"/>
    <xf numFmtId="0" fontId="55" fillId="12" borderId="0" xfId="10" applyFont="1" applyFill="1">
      <alignment vertical="center"/>
    </xf>
    <xf numFmtId="0" fontId="69" fillId="0" borderId="47" xfId="5" applyFont="1" applyBorder="1" applyAlignment="1">
      <alignment vertical="center" wrapText="1"/>
    </xf>
    <xf numFmtId="0" fontId="40" fillId="2" borderId="8"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40" fillId="0" borderId="8" xfId="0" applyFont="1" applyBorder="1" applyAlignment="1">
      <alignment horizontal="left" vertical="top" wrapText="1"/>
    </xf>
    <xf numFmtId="0" fontId="40" fillId="0" borderId="10" xfId="0" applyFont="1" applyBorder="1" applyAlignment="1">
      <alignment horizontal="left" vertical="top" wrapText="1"/>
    </xf>
    <xf numFmtId="0" fontId="5" fillId="2" borderId="1" xfId="0" applyFont="1" applyFill="1" applyBorder="1" applyAlignment="1">
      <alignment horizontal="lef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4" xfId="0" applyFont="1" applyFill="1" applyBorder="1" applyAlignment="1">
      <alignment horizontal="left" vertical="center"/>
    </xf>
    <xf numFmtId="0" fontId="18" fillId="0" borderId="1"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8" fillId="0" borderId="5"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22" xfId="1" applyFont="1" applyFill="1" applyBorder="1" applyAlignment="1">
      <alignment horizontal="center" vertical="center"/>
    </xf>
    <xf numFmtId="0" fontId="18" fillId="0" borderId="23" xfId="1" applyFont="1" applyFill="1" applyBorder="1" applyAlignment="1">
      <alignment horizontal="center" vertical="center" wrapText="1"/>
    </xf>
    <xf numFmtId="0" fontId="18" fillId="0" borderId="24" xfId="1" applyFont="1" applyFill="1" applyBorder="1" applyAlignment="1">
      <alignment horizontal="center" vertical="center" wrapText="1"/>
    </xf>
    <xf numFmtId="0" fontId="18" fillId="0" borderId="25"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0" fontId="32" fillId="0" borderId="1" xfId="0" applyFont="1" applyBorder="1" applyAlignment="1">
      <alignment horizontal="left" vertical="center"/>
    </xf>
    <xf numFmtId="0" fontId="32" fillId="0" borderId="6" xfId="0" applyFont="1" applyBorder="1" applyAlignment="1">
      <alignment horizontal="center" vertical="center"/>
    </xf>
    <xf numFmtId="0" fontId="0" fillId="0" borderId="0" xfId="0" applyAlignment="1">
      <alignment horizontal="left" vertical="center"/>
    </xf>
    <xf numFmtId="0" fontId="32" fillId="0" borderId="15" xfId="0" applyFont="1" applyBorder="1" applyAlignment="1">
      <alignment horizontal="left" vertical="center"/>
    </xf>
    <xf numFmtId="0" fontId="32" fillId="0" borderId="9" xfId="0" applyFont="1" applyBorder="1" applyAlignment="1">
      <alignment horizontal="left" vertical="center"/>
    </xf>
    <xf numFmtId="0" fontId="32" fillId="0" borderId="20" xfId="0" applyFont="1" applyBorder="1" applyAlignment="1">
      <alignment horizontal="left" vertical="center"/>
    </xf>
    <xf numFmtId="0" fontId="32" fillId="0" borderId="28" xfId="0" applyFont="1" applyBorder="1" applyAlignment="1">
      <alignment horizontal="left" vertical="center"/>
    </xf>
    <xf numFmtId="0" fontId="32" fillId="0" borderId="19" xfId="0" applyFont="1" applyBorder="1" applyAlignment="1">
      <alignment horizontal="left" vertical="center"/>
    </xf>
    <xf numFmtId="0" fontId="32" fillId="0" borderId="29" xfId="0" applyFont="1" applyBorder="1" applyAlignment="1">
      <alignment horizontal="left" vertical="center"/>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32" fillId="0" borderId="0" xfId="0" applyFont="1" applyBorder="1" applyAlignment="1">
      <alignment horizontal="left" vertical="center"/>
    </xf>
    <xf numFmtId="0" fontId="32" fillId="0" borderId="27" xfId="0" applyFont="1" applyBorder="1" applyAlignment="1">
      <alignment horizontal="left" vertical="center"/>
    </xf>
    <xf numFmtId="0" fontId="34" fillId="0" borderId="1" xfId="0" applyFont="1" applyBorder="1" applyAlignment="1">
      <alignment horizontal="left" vertical="center" wrapText="1"/>
    </xf>
    <xf numFmtId="0" fontId="32" fillId="0" borderId="6" xfId="0" applyFont="1" applyBorder="1" applyAlignment="1">
      <alignment horizontal="left" vertical="center"/>
    </xf>
    <xf numFmtId="0" fontId="0" fillId="0" borderId="1" xfId="0" applyBorder="1" applyAlignment="1">
      <alignment horizontal="center"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0" fillId="0" borderId="6" xfId="0" applyBorder="1" applyAlignment="1">
      <alignment horizontal="center" vertical="center"/>
    </xf>
    <xf numFmtId="0" fontId="35" fillId="0" borderId="0" xfId="0" applyFont="1" applyBorder="1" applyAlignment="1">
      <alignment horizontal="left" vertical="center" wrapText="1"/>
    </xf>
    <xf numFmtId="0" fontId="35" fillId="0" borderId="0" xfId="0" applyFont="1" applyBorder="1" applyAlignment="1">
      <alignment horizontal="left"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32" fillId="0" borderId="5" xfId="0" applyFont="1" applyBorder="1" applyAlignment="1">
      <alignment horizontal="left" vertical="center"/>
    </xf>
    <xf numFmtId="0" fontId="32" fillId="0" borderId="7" xfId="0" applyFont="1" applyBorder="1" applyAlignment="1">
      <alignment horizontal="left"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41" xfId="5" applyFont="1" applyBorder="1" applyAlignment="1">
      <alignment horizontal="center" vertical="center"/>
    </xf>
    <xf numFmtId="0" fontId="0" fillId="0" borderId="49" xfId="5" applyFont="1" applyBorder="1" applyAlignment="1">
      <alignment horizontal="center" vertical="center"/>
    </xf>
    <xf numFmtId="0" fontId="0" fillId="0" borderId="5" xfId="5" applyFont="1" applyBorder="1" applyAlignment="1">
      <alignment horizontal="center" vertical="center"/>
    </xf>
    <xf numFmtId="0" fontId="0" fillId="0" borderId="6" xfId="5" applyFont="1" applyBorder="1" applyAlignment="1">
      <alignment horizontal="center" vertical="center"/>
    </xf>
    <xf numFmtId="0" fontId="0" fillId="0" borderId="7" xfId="5" applyFont="1" applyBorder="1" applyAlignment="1">
      <alignment horizontal="center" vertical="center"/>
    </xf>
    <xf numFmtId="0" fontId="2" fillId="0" borderId="5" xfId="5" applyBorder="1" applyAlignment="1">
      <alignment horizontal="center" vertical="center"/>
    </xf>
    <xf numFmtId="0" fontId="2" fillId="0" borderId="7" xfId="5" applyBorder="1" applyAlignment="1">
      <alignment horizontal="center" vertical="center"/>
    </xf>
    <xf numFmtId="0" fontId="2" fillId="0" borderId="1" xfId="5" applyBorder="1" applyAlignment="1">
      <alignment horizontal="center" vertical="center"/>
    </xf>
    <xf numFmtId="0" fontId="2" fillId="0" borderId="17" xfId="5" applyFill="1" applyBorder="1" applyAlignment="1">
      <alignment horizontal="center" vertical="center"/>
    </xf>
    <xf numFmtId="0" fontId="2" fillId="0" borderId="18" xfId="5" applyFill="1" applyBorder="1" applyAlignment="1">
      <alignment horizontal="center" vertical="center"/>
    </xf>
    <xf numFmtId="0" fontId="30" fillId="0" borderId="0" xfId="5" applyFont="1" applyAlignment="1">
      <alignment horizontal="center" vertical="center"/>
    </xf>
    <xf numFmtId="0" fontId="2" fillId="0" borderId="11" xfId="5" applyBorder="1" applyAlignment="1">
      <alignment horizontal="center" vertical="center"/>
    </xf>
    <xf numFmtId="0" fontId="2" fillId="0" borderId="12" xfId="5" applyBorder="1" applyAlignment="1">
      <alignment horizontal="center" vertical="center"/>
    </xf>
    <xf numFmtId="0" fontId="2" fillId="3" borderId="12" xfId="5" applyFill="1" applyBorder="1" applyAlignment="1">
      <alignment horizontal="center" vertical="center"/>
    </xf>
    <xf numFmtId="0" fontId="2" fillId="3" borderId="13" xfId="5" applyFill="1" applyBorder="1" applyAlignment="1">
      <alignment horizontal="center" vertical="center"/>
    </xf>
    <xf numFmtId="49" fontId="2" fillId="3" borderId="12" xfId="5" applyNumberFormat="1" applyFill="1" applyBorder="1" applyAlignment="1">
      <alignment horizontal="center" vertical="center"/>
    </xf>
    <xf numFmtId="49" fontId="2" fillId="3" borderId="13" xfId="5" applyNumberFormat="1" applyFill="1" applyBorder="1" applyAlignment="1">
      <alignment horizontal="center" vertical="center"/>
    </xf>
    <xf numFmtId="0" fontId="2" fillId="0" borderId="17" xfId="5" applyBorder="1" applyAlignment="1">
      <alignment horizontal="center" vertical="center"/>
    </xf>
    <xf numFmtId="0" fontId="2" fillId="0" borderId="18" xfId="5" applyBorder="1" applyAlignment="1">
      <alignment horizontal="center" vertical="center"/>
    </xf>
    <xf numFmtId="176" fontId="0" fillId="7" borderId="17" xfId="5" applyNumberFormat="1" applyFont="1" applyFill="1" applyBorder="1" applyAlignment="1">
      <alignment horizontal="center" vertical="center"/>
    </xf>
    <xf numFmtId="176" fontId="0" fillId="7" borderId="18" xfId="5" applyNumberFormat="1" applyFont="1" applyFill="1" applyBorder="1" applyAlignment="1">
      <alignment horizontal="center" vertical="center"/>
    </xf>
    <xf numFmtId="0" fontId="2" fillId="7" borderId="54" xfId="5" applyFill="1" applyBorder="1" applyAlignment="1">
      <alignment horizontal="center" vertical="center"/>
    </xf>
    <xf numFmtId="0" fontId="2" fillId="7" borderId="18" xfId="5" applyFill="1" applyBorder="1" applyAlignment="1">
      <alignment horizontal="center" vertical="center"/>
    </xf>
    <xf numFmtId="0" fontId="2" fillId="0" borderId="55" xfId="5" applyBorder="1" applyAlignment="1">
      <alignment horizontal="center" vertical="center"/>
    </xf>
    <xf numFmtId="0" fontId="2" fillId="0" borderId="56" xfId="5" applyBorder="1" applyAlignment="1">
      <alignment horizontal="center" vertical="center"/>
    </xf>
    <xf numFmtId="0" fontId="2" fillId="0" borderId="21" xfId="5" applyBorder="1" applyAlignment="1">
      <alignment horizontal="center" vertical="center"/>
    </xf>
    <xf numFmtId="0" fontId="2" fillId="7" borderId="17" xfId="5" applyFill="1" applyBorder="1" applyAlignment="1">
      <alignment horizontal="center" vertical="center"/>
    </xf>
    <xf numFmtId="0" fontId="2" fillId="3" borderId="5" xfId="5" applyFill="1" applyBorder="1" applyAlignment="1">
      <alignment horizontal="center" vertical="center"/>
    </xf>
    <xf numFmtId="0" fontId="2" fillId="3" borderId="7" xfId="5" applyFill="1" applyBorder="1" applyAlignment="1">
      <alignment horizontal="center" vertical="center"/>
    </xf>
    <xf numFmtId="176" fontId="2" fillId="0" borderId="9" xfId="5" applyNumberFormat="1" applyBorder="1" applyAlignment="1">
      <alignment horizontal="center" vertical="center"/>
    </xf>
    <xf numFmtId="176" fontId="2" fillId="0" borderId="15" xfId="5" applyNumberFormat="1" applyBorder="1" applyAlignment="1">
      <alignment horizontal="center" vertical="center"/>
    </xf>
    <xf numFmtId="0" fontId="2" fillId="0" borderId="52" xfId="5" applyFill="1" applyBorder="1" applyAlignment="1">
      <alignment horizontal="center" vertical="center"/>
    </xf>
    <xf numFmtId="0" fontId="2" fillId="0" borderId="53" xfId="5" applyFill="1" applyBorder="1" applyAlignment="1">
      <alignment horizontal="center" vertical="center"/>
    </xf>
    <xf numFmtId="176" fontId="2" fillId="0" borderId="5" xfId="5" applyNumberFormat="1" applyBorder="1" applyAlignment="1">
      <alignment horizontal="center" vertical="center"/>
    </xf>
    <xf numFmtId="176" fontId="2" fillId="0" borderId="45" xfId="5" applyNumberFormat="1" applyBorder="1" applyAlignment="1">
      <alignment horizontal="center" vertical="center"/>
    </xf>
    <xf numFmtId="0" fontId="2" fillId="0" borderId="5" xfId="5" applyFill="1" applyBorder="1" applyAlignment="1">
      <alignment horizontal="right" vertical="center"/>
    </xf>
    <xf numFmtId="0" fontId="2" fillId="0" borderId="45" xfId="5" applyFill="1" applyBorder="1" applyAlignment="1">
      <alignment horizontal="right" vertical="center"/>
    </xf>
    <xf numFmtId="0" fontId="2" fillId="0" borderId="9" xfId="5" applyFill="1" applyBorder="1" applyAlignment="1">
      <alignment horizontal="right" vertical="center"/>
    </xf>
    <xf numFmtId="0" fontId="2" fillId="0" borderId="59" xfId="5" applyFill="1" applyBorder="1" applyAlignment="1">
      <alignment horizontal="right" vertical="center"/>
    </xf>
    <xf numFmtId="0" fontId="0" fillId="0" borderId="17" xfId="5" applyFont="1" applyBorder="1" applyAlignment="1">
      <alignment horizontal="center" vertical="center"/>
    </xf>
    <xf numFmtId="0" fontId="0" fillId="0" borderId="18" xfId="5" applyFont="1" applyBorder="1" applyAlignment="1">
      <alignment horizontal="center" vertical="center"/>
    </xf>
    <xf numFmtId="176" fontId="2" fillId="0" borderId="30" xfId="5" applyNumberFormat="1" applyBorder="1" applyAlignment="1">
      <alignment horizontal="right" vertical="center"/>
    </xf>
    <xf numFmtId="176" fontId="2" fillId="0" borderId="18" xfId="5" applyNumberFormat="1" applyBorder="1" applyAlignment="1">
      <alignment horizontal="right" vertical="center"/>
    </xf>
    <xf numFmtId="176" fontId="2" fillId="0" borderId="60" xfId="5" applyNumberFormat="1" applyBorder="1" applyAlignment="1">
      <alignment horizontal="right" vertical="center"/>
    </xf>
    <xf numFmtId="176" fontId="2" fillId="0" borderId="49" xfId="5" applyNumberFormat="1" applyBorder="1" applyAlignment="1">
      <alignment horizontal="right" vertical="center"/>
    </xf>
    <xf numFmtId="0" fontId="2" fillId="0" borderId="57" xfId="5" applyBorder="1" applyAlignment="1">
      <alignment horizontal="center" vertical="center"/>
    </xf>
    <xf numFmtId="0" fontId="2" fillId="0" borderId="43" xfId="5" applyBorder="1" applyAlignment="1">
      <alignment horizontal="center" vertical="center"/>
    </xf>
    <xf numFmtId="176" fontId="2" fillId="0" borderId="61" xfId="5" applyNumberFormat="1" applyBorder="1" applyAlignment="1">
      <alignment horizontal="center" vertical="center"/>
    </xf>
    <xf numFmtId="176" fontId="2" fillId="0" borderId="62" xfId="5" applyNumberFormat="1" applyBorder="1" applyAlignment="1">
      <alignment horizontal="center" vertical="center"/>
    </xf>
    <xf numFmtId="0" fontId="2" fillId="0" borderId="45" xfId="5" applyBorder="1" applyAlignment="1">
      <alignment horizontal="center" vertical="center"/>
    </xf>
    <xf numFmtId="0" fontId="2" fillId="0" borderId="63" xfId="5" applyFill="1" applyBorder="1" applyAlignment="1">
      <alignment horizontal="right" vertical="center"/>
    </xf>
    <xf numFmtId="0" fontId="2" fillId="0" borderId="47" xfId="5" applyFill="1" applyBorder="1" applyAlignment="1">
      <alignment horizontal="right" vertical="center"/>
    </xf>
    <xf numFmtId="0" fontId="2" fillId="0" borderId="66" xfId="5" applyFill="1" applyBorder="1" applyAlignment="1">
      <alignment horizontal="right" vertical="center"/>
    </xf>
    <xf numFmtId="0" fontId="2" fillId="0" borderId="67" xfId="5" applyFill="1" applyBorder="1" applyAlignment="1">
      <alignment horizontal="right" vertical="center"/>
    </xf>
    <xf numFmtId="0" fontId="2" fillId="0" borderId="30" xfId="5" applyFill="1" applyBorder="1" applyAlignment="1">
      <alignment horizontal="right" vertical="center"/>
    </xf>
    <xf numFmtId="0" fontId="2" fillId="0" borderId="18" xfId="5" applyFill="1" applyBorder="1" applyAlignment="1">
      <alignment horizontal="right" vertical="center"/>
    </xf>
    <xf numFmtId="0" fontId="43" fillId="0" borderId="1" xfId="6" applyFont="1" applyBorder="1" applyAlignment="1">
      <alignment horizontal="center" vertical="center"/>
    </xf>
    <xf numFmtId="0" fontId="43" fillId="0" borderId="1" xfId="6" applyFont="1" applyBorder="1" applyAlignment="1">
      <alignment horizontal="left" vertical="center"/>
    </xf>
    <xf numFmtId="0" fontId="42" fillId="0" borderId="0" xfId="6" applyFont="1" applyAlignment="1">
      <alignment horizontal="center" vertical="center"/>
    </xf>
    <xf numFmtId="0" fontId="32" fillId="0" borderId="1" xfId="0" applyFont="1"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36" fillId="5" borderId="5" xfId="0" applyFont="1" applyFill="1" applyBorder="1" applyAlignment="1">
      <alignment horizontal="center" vertical="center"/>
    </xf>
    <xf numFmtId="0" fontId="36" fillId="5" borderId="7" xfId="0" applyFont="1"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Alignment="1">
      <alignment horizontal="center" vertical="center" wrapText="1"/>
    </xf>
    <xf numFmtId="0" fontId="0" fillId="0" borderId="5" xfId="0" applyBorder="1" applyAlignment="1">
      <alignment horizontal="left" vertical="center"/>
    </xf>
    <xf numFmtId="0" fontId="15" fillId="0" borderId="0" xfId="1" applyFont="1" applyBorder="1" applyAlignment="1">
      <alignment horizontal="left" vertical="center" wrapText="1"/>
    </xf>
    <xf numFmtId="0" fontId="25" fillId="0" borderId="5" xfId="1" applyFont="1" applyBorder="1" applyAlignment="1">
      <alignment horizontal="center" vertical="center"/>
    </xf>
    <xf numFmtId="0" fontId="25" fillId="0" borderId="7" xfId="1" applyFont="1" applyBorder="1" applyAlignment="1">
      <alignment horizontal="center" vertical="center"/>
    </xf>
    <xf numFmtId="0" fontId="25" fillId="0" borderId="1" xfId="1" applyFont="1" applyBorder="1" applyAlignment="1">
      <alignment horizontal="center" vertical="center"/>
    </xf>
    <xf numFmtId="0" fontId="25" fillId="0" borderId="19" xfId="2" applyFont="1" applyFill="1" applyBorder="1" applyAlignment="1">
      <alignment horizontal="center" vertical="center"/>
    </xf>
    <xf numFmtId="0" fontId="15" fillId="0" borderId="1" xfId="2" applyFont="1" applyBorder="1" applyAlignment="1">
      <alignment horizontal="center" vertical="center"/>
    </xf>
    <xf numFmtId="0" fontId="13" fillId="3" borderId="1" xfId="2" applyFont="1" applyFill="1" applyBorder="1" applyAlignment="1">
      <alignment horizontal="center" vertical="center"/>
    </xf>
    <xf numFmtId="49" fontId="13" fillId="3" borderId="1" xfId="2" applyNumberFormat="1" applyFont="1" applyFill="1" applyBorder="1" applyAlignment="1">
      <alignment horizontal="center" vertical="center"/>
    </xf>
    <xf numFmtId="0" fontId="25" fillId="0" borderId="15" xfId="1" applyFont="1" applyBorder="1" applyAlignment="1">
      <alignment horizontal="left" vertical="center" wrapText="1"/>
    </xf>
    <xf numFmtId="0" fontId="25" fillId="0" borderId="0" xfId="1" applyFont="1" applyBorder="1" applyAlignment="1">
      <alignment horizontal="left" vertical="center" wrapText="1"/>
    </xf>
    <xf numFmtId="176" fontId="19" fillId="0" borderId="0" xfId="1" applyNumberFormat="1" applyFont="1" applyBorder="1" applyAlignment="1">
      <alignment horizontal="left" vertical="center" wrapText="1"/>
    </xf>
    <xf numFmtId="176" fontId="19" fillId="0" borderId="19" xfId="1" applyNumberFormat="1" applyFont="1" applyBorder="1" applyAlignment="1">
      <alignment horizontal="left" vertical="center" wrapText="1"/>
    </xf>
    <xf numFmtId="0" fontId="25" fillId="0" borderId="10" xfId="1" applyFont="1" applyBorder="1" applyAlignment="1">
      <alignment horizontal="center" vertical="center" wrapText="1"/>
    </xf>
    <xf numFmtId="0" fontId="19" fillId="0" borderId="14" xfId="1" applyFont="1" applyBorder="1" applyAlignment="1">
      <alignment horizontal="center" vertical="center"/>
    </xf>
    <xf numFmtId="0" fontId="25" fillId="0" borderId="27" xfId="1" applyFont="1" applyBorder="1" applyAlignment="1">
      <alignment horizontal="center" vertical="center" wrapText="1"/>
    </xf>
    <xf numFmtId="0" fontId="25" fillId="0" borderId="1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25" fillId="0" borderId="6" xfId="1" applyFont="1" applyBorder="1" applyAlignment="1">
      <alignment horizontal="center" vertical="center"/>
    </xf>
    <xf numFmtId="0" fontId="25" fillId="0" borderId="9" xfId="1" applyFont="1" applyBorder="1" applyAlignment="1">
      <alignment horizontal="center" vertical="center" wrapText="1"/>
    </xf>
    <xf numFmtId="176" fontId="25" fillId="0" borderId="8" xfId="1" applyNumberFormat="1" applyFont="1" applyBorder="1" applyAlignment="1">
      <alignment horizontal="center" vertical="center"/>
    </xf>
    <xf numFmtId="176" fontId="25" fillId="0" borderId="10" xfId="1" applyNumberFormat="1" applyFont="1" applyBorder="1" applyAlignment="1">
      <alignment horizontal="center" vertical="center"/>
    </xf>
    <xf numFmtId="0" fontId="25" fillId="0" borderId="14" xfId="1" applyFont="1" applyBorder="1" applyAlignment="1">
      <alignment horizontal="center" vertical="center" wrapText="1"/>
    </xf>
    <xf numFmtId="176" fontId="25" fillId="0" borderId="14" xfId="1" applyNumberFormat="1" applyFont="1" applyBorder="1" applyAlignment="1">
      <alignment horizontal="center" vertical="center"/>
    </xf>
    <xf numFmtId="0" fontId="5" fillId="0" borderId="14" xfId="1" applyFont="1" applyBorder="1" applyAlignment="1">
      <alignment horizontal="center" vertical="center" wrapText="1"/>
    </xf>
    <xf numFmtId="0" fontId="25" fillId="4" borderId="1" xfId="1" applyFont="1" applyFill="1" applyBorder="1" applyAlignment="1">
      <alignment horizontal="center" vertical="center"/>
    </xf>
    <xf numFmtId="0" fontId="15" fillId="0" borderId="17" xfId="1" applyFont="1" applyBorder="1" applyAlignment="1">
      <alignment horizontal="center" vertical="center"/>
    </xf>
    <xf numFmtId="0" fontId="15" fillId="0" borderId="18" xfId="1" applyFont="1" applyBorder="1" applyAlignment="1">
      <alignment horizontal="center" vertical="center"/>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49" fontId="13" fillId="3" borderId="5" xfId="2" applyNumberFormat="1" applyFont="1" applyFill="1" applyBorder="1" applyAlignment="1">
      <alignment horizontal="center" vertical="center"/>
    </xf>
    <xf numFmtId="49" fontId="13" fillId="3" borderId="6" xfId="2" applyNumberFormat="1" applyFont="1" applyFill="1" applyBorder="1" applyAlignment="1">
      <alignment horizontal="center" vertical="center"/>
    </xf>
    <xf numFmtId="49" fontId="13" fillId="3" borderId="7" xfId="2" applyNumberFormat="1" applyFont="1" applyFill="1" applyBorder="1" applyAlignment="1">
      <alignment horizontal="center" vertical="center"/>
    </xf>
    <xf numFmtId="0" fontId="16" fillId="0" borderId="0" xfId="2" applyFont="1" applyBorder="1" applyAlignment="1">
      <alignment horizontal="left" vertical="center"/>
    </xf>
    <xf numFmtId="0" fontId="8" fillId="0" borderId="8" xfId="1" applyFont="1" applyBorder="1" applyAlignment="1">
      <alignment horizontal="center" vertical="center"/>
    </xf>
    <xf numFmtId="0" fontId="8" fillId="0" borderId="10"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176" fontId="13" fillId="0" borderId="8" xfId="1" applyNumberFormat="1" applyFont="1" applyBorder="1" applyAlignment="1">
      <alignment horizontal="center" vertical="center"/>
    </xf>
    <xf numFmtId="176" fontId="13" fillId="0" borderId="10" xfId="1" applyNumberFormat="1" applyFont="1" applyBorder="1" applyAlignment="1">
      <alignment horizontal="center" vertical="center"/>
    </xf>
    <xf numFmtId="0" fontId="15" fillId="0" borderId="1" xfId="1" applyFont="1" applyBorder="1" applyAlignment="1">
      <alignment horizontal="center" vertical="center"/>
    </xf>
    <xf numFmtId="0" fontId="15" fillId="0" borderId="16" xfId="1" applyFont="1" applyBorder="1" applyAlignment="1">
      <alignment horizontal="left" vertical="center" wrapText="1"/>
    </xf>
    <xf numFmtId="0" fontId="15" fillId="0" borderId="8" xfId="1" applyFont="1" applyBorder="1" applyAlignment="1">
      <alignment horizontal="center" vertical="center"/>
    </xf>
    <xf numFmtId="0" fontId="16" fillId="0" borderId="0" xfId="2" applyFont="1" applyBorder="1" applyAlignment="1">
      <alignment vertical="center"/>
    </xf>
    <xf numFmtId="0" fontId="16" fillId="0" borderId="0" xfId="1" applyFont="1" applyBorder="1" applyAlignment="1">
      <alignment vertical="center"/>
    </xf>
    <xf numFmtId="176" fontId="8" fillId="0" borderId="0" xfId="1" applyNumberFormat="1" applyFont="1" applyBorder="1" applyAlignment="1">
      <alignment horizontal="left" vertical="center" wrapText="1"/>
    </xf>
    <xf numFmtId="176" fontId="8" fillId="0" borderId="19" xfId="1" applyNumberFormat="1" applyFont="1" applyBorder="1" applyAlignment="1">
      <alignment horizontal="left" vertical="center" wrapText="1"/>
    </xf>
    <xf numFmtId="0" fontId="8" fillId="0" borderId="14" xfId="1" applyFont="1" applyBorder="1" applyAlignment="1">
      <alignment horizontal="center" vertical="center"/>
    </xf>
    <xf numFmtId="0" fontId="15" fillId="0" borderId="14" xfId="1" applyFont="1" applyBorder="1" applyAlignment="1">
      <alignment horizontal="center" vertical="center" wrapText="1"/>
    </xf>
    <xf numFmtId="176" fontId="15" fillId="0" borderId="8" xfId="1" applyNumberFormat="1" applyFont="1" applyBorder="1" applyAlignment="1">
      <alignment horizontal="center" vertical="center"/>
    </xf>
    <xf numFmtId="176" fontId="15" fillId="0" borderId="10" xfId="1" applyNumberFormat="1" applyFont="1" applyBorder="1" applyAlignment="1">
      <alignment horizontal="center" vertical="center"/>
    </xf>
    <xf numFmtId="176" fontId="15" fillId="0" borderId="14" xfId="1" applyNumberFormat="1" applyFont="1" applyBorder="1" applyAlignment="1">
      <alignment horizontal="center" vertical="center"/>
    </xf>
    <xf numFmtId="0" fontId="15" fillId="0" borderId="8"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4" xfId="1" applyFont="1" applyBorder="1" applyAlignment="1">
      <alignment horizontal="center" vertical="center" wrapText="1"/>
    </xf>
    <xf numFmtId="0" fontId="15" fillId="0" borderId="15" xfId="1" applyFont="1" applyBorder="1" applyAlignment="1">
      <alignment horizontal="left" vertical="center" wrapText="1"/>
    </xf>
    <xf numFmtId="0" fontId="15" fillId="0" borderId="20" xfId="1" applyFont="1" applyBorder="1" applyAlignment="1">
      <alignment horizontal="left" vertical="center" wrapText="1"/>
    </xf>
    <xf numFmtId="0" fontId="21" fillId="8" borderId="72" xfId="1" applyFont="1" applyFill="1" applyBorder="1" applyAlignment="1">
      <alignment horizontal="left" vertical="center"/>
    </xf>
    <xf numFmtId="0" fontId="21" fillId="8" borderId="73" xfId="1" applyFont="1" applyFill="1" applyBorder="1" applyAlignment="1">
      <alignment horizontal="left" vertical="center"/>
    </xf>
    <xf numFmtId="0" fontId="21" fillId="8" borderId="74" xfId="1" applyFont="1" applyFill="1" applyBorder="1" applyAlignment="1">
      <alignment horizontal="left" vertical="center"/>
    </xf>
    <xf numFmtId="0" fontId="21" fillId="8" borderId="9" xfId="1" applyFont="1" applyFill="1" applyBorder="1" applyAlignment="1">
      <alignment horizontal="left" vertical="top" wrapText="1"/>
    </xf>
    <xf numFmtId="0" fontId="21" fillId="8" borderId="15" xfId="1" applyFont="1" applyFill="1" applyBorder="1" applyAlignment="1">
      <alignment horizontal="left" vertical="top" wrapText="1"/>
    </xf>
    <xf numFmtId="0" fontId="21" fillId="8" borderId="20" xfId="1" applyFont="1" applyFill="1" applyBorder="1" applyAlignment="1">
      <alignment horizontal="left" vertical="top" wrapText="1"/>
    </xf>
    <xf numFmtId="0" fontId="21" fillId="8" borderId="27" xfId="1" applyFont="1" applyFill="1" applyBorder="1" applyAlignment="1">
      <alignment horizontal="left" vertical="top" wrapText="1"/>
    </xf>
    <xf numFmtId="0" fontId="21" fillId="8" borderId="0" xfId="1" applyFont="1" applyFill="1" applyBorder="1" applyAlignment="1">
      <alignment horizontal="left" vertical="top" wrapText="1"/>
    </xf>
    <xf numFmtId="0" fontId="21" fillId="8" borderId="16" xfId="1" applyFont="1" applyFill="1" applyBorder="1" applyAlignment="1">
      <alignment horizontal="left" vertical="top" wrapText="1"/>
    </xf>
    <xf numFmtId="0" fontId="21" fillId="8" borderId="28" xfId="1" applyFont="1" applyFill="1" applyBorder="1" applyAlignment="1">
      <alignment horizontal="left" vertical="top" wrapText="1"/>
    </xf>
    <xf numFmtId="0" fontId="21" fillId="8" borderId="19" xfId="1" applyFont="1" applyFill="1" applyBorder="1" applyAlignment="1">
      <alignment horizontal="left" vertical="top" wrapText="1"/>
    </xf>
    <xf numFmtId="0" fontId="21" fillId="8" borderId="29" xfId="1" applyFont="1" applyFill="1" applyBorder="1" applyAlignment="1">
      <alignment horizontal="left" vertical="top" wrapText="1"/>
    </xf>
    <xf numFmtId="0" fontId="7" fillId="8" borderId="27" xfId="1" applyFont="1" applyFill="1" applyBorder="1" applyAlignment="1">
      <alignment horizontal="left" vertical="top" wrapText="1"/>
    </xf>
    <xf numFmtId="0" fontId="7" fillId="8" borderId="0" xfId="1" applyFont="1" applyFill="1" applyAlignment="1">
      <alignment horizontal="left" vertical="top" wrapText="1"/>
    </xf>
    <xf numFmtId="0" fontId="7" fillId="8" borderId="16" xfId="1" applyFont="1" applyFill="1" applyBorder="1" applyAlignment="1">
      <alignment horizontal="left" vertical="top" wrapText="1"/>
    </xf>
    <xf numFmtId="0" fontId="7" fillId="8" borderId="28" xfId="1" applyFont="1" applyFill="1" applyBorder="1" applyAlignment="1">
      <alignment horizontal="left" vertical="top" wrapText="1"/>
    </xf>
    <xf numFmtId="0" fontId="7" fillId="8" borderId="19" xfId="1" applyFont="1" applyFill="1" applyBorder="1" applyAlignment="1">
      <alignment horizontal="left" vertical="top" wrapText="1"/>
    </xf>
    <xf numFmtId="0" fontId="7" fillId="8" borderId="29" xfId="1" applyFont="1" applyFill="1" applyBorder="1" applyAlignment="1">
      <alignment horizontal="left" vertical="top" wrapText="1"/>
    </xf>
    <xf numFmtId="0" fontId="21" fillId="8" borderId="72" xfId="1" applyFont="1" applyFill="1" applyBorder="1" applyAlignment="1">
      <alignment horizontal="left" vertical="top" wrapText="1"/>
    </xf>
    <xf numFmtId="0" fontId="21" fillId="8" borderId="73" xfId="1" applyFont="1" applyFill="1" applyBorder="1" applyAlignment="1">
      <alignment horizontal="left" vertical="top" wrapText="1"/>
    </xf>
    <xf numFmtId="0" fontId="21" fillId="8" borderId="74" xfId="1" applyFont="1" applyFill="1" applyBorder="1" applyAlignment="1">
      <alignment horizontal="left" vertical="top" wrapText="1"/>
    </xf>
    <xf numFmtId="0" fontId="21" fillId="8" borderId="9" xfId="1" applyFont="1" applyFill="1" applyBorder="1" applyAlignment="1">
      <alignment horizontal="left" vertical="center"/>
    </xf>
    <xf numFmtId="0" fontId="21" fillId="8" borderId="15" xfId="1" applyFont="1" applyFill="1" applyBorder="1" applyAlignment="1">
      <alignment horizontal="left" vertical="center"/>
    </xf>
    <xf numFmtId="0" fontId="21" fillId="8" borderId="20" xfId="1" applyFont="1" applyFill="1" applyBorder="1" applyAlignment="1">
      <alignment horizontal="left" vertical="center"/>
    </xf>
    <xf numFmtId="0" fontId="21" fillId="8" borderId="0" xfId="1" applyFont="1" applyFill="1" applyAlignment="1">
      <alignment horizontal="left" vertical="top" wrapText="1"/>
    </xf>
    <xf numFmtId="0" fontId="21" fillId="8" borderId="5" xfId="1" applyFont="1" applyFill="1" applyBorder="1" applyAlignment="1">
      <alignment horizontal="center" vertical="center"/>
    </xf>
    <xf numFmtId="0" fontId="21" fillId="8" borderId="6" xfId="1" applyFont="1" applyFill="1" applyBorder="1" applyAlignment="1">
      <alignment horizontal="center" vertical="center"/>
    </xf>
    <xf numFmtId="0" fontId="21" fillId="8" borderId="7" xfId="1" applyFont="1" applyFill="1" applyBorder="1" applyAlignment="1">
      <alignment horizontal="center" vertical="center"/>
    </xf>
    <xf numFmtId="0" fontId="48" fillId="0" borderId="5" xfId="7" applyFont="1" applyBorder="1" applyAlignment="1">
      <alignment horizontal="center" vertical="center"/>
    </xf>
    <xf numFmtId="0" fontId="48" fillId="0" borderId="6" xfId="7" applyFont="1" applyBorder="1" applyAlignment="1">
      <alignment horizontal="center" vertical="center"/>
    </xf>
    <xf numFmtId="0" fontId="48" fillId="0" borderId="7" xfId="7" applyFont="1" applyBorder="1" applyAlignment="1">
      <alignment horizontal="center" vertical="center"/>
    </xf>
    <xf numFmtId="0" fontId="48" fillId="9" borderId="5" xfId="7" applyFont="1" applyFill="1" applyBorder="1" applyAlignment="1">
      <alignment horizontal="center" vertical="center"/>
    </xf>
    <xf numFmtId="0" fontId="48" fillId="9" borderId="6" xfId="7" applyFont="1" applyFill="1" applyBorder="1" applyAlignment="1">
      <alignment horizontal="center" vertical="center"/>
    </xf>
    <xf numFmtId="0" fontId="48" fillId="9" borderId="7" xfId="7" applyFont="1" applyFill="1" applyBorder="1" applyAlignment="1">
      <alignment horizontal="center" vertical="center"/>
    </xf>
    <xf numFmtId="0" fontId="48" fillId="0" borderId="5" xfId="7" applyFont="1" applyFill="1" applyBorder="1" applyAlignment="1">
      <alignment horizontal="center" vertical="center"/>
    </xf>
    <xf numFmtId="0" fontId="48" fillId="0" borderId="6" xfId="7" applyFont="1" applyFill="1" applyBorder="1" applyAlignment="1">
      <alignment horizontal="center" vertical="center"/>
    </xf>
    <xf numFmtId="0" fontId="48" fillId="0" borderId="7" xfId="7" applyFont="1" applyFill="1" applyBorder="1" applyAlignment="1">
      <alignment horizontal="center" vertical="center"/>
    </xf>
    <xf numFmtId="0" fontId="47" fillId="0" borderId="0" xfId="7" applyFont="1" applyAlignment="1">
      <alignment horizontal="center" vertical="center"/>
    </xf>
    <xf numFmtId="0" fontId="48" fillId="0" borderId="9" xfId="7" applyFont="1" applyBorder="1" applyAlignment="1">
      <alignment horizontal="left" vertical="center" wrapText="1"/>
    </xf>
    <xf numFmtId="0" fontId="48" fillId="0" borderId="15" xfId="7" applyFont="1" applyBorder="1" applyAlignment="1">
      <alignment horizontal="left" vertical="center"/>
    </xf>
    <xf numFmtId="0" fontId="48" fillId="0" borderId="20" xfId="7" applyFont="1" applyBorder="1" applyAlignment="1">
      <alignment horizontal="left" vertical="center"/>
    </xf>
    <xf numFmtId="0" fontId="48" fillId="0" borderId="27" xfId="7" applyFont="1" applyBorder="1" applyAlignment="1">
      <alignment horizontal="left" vertical="center" wrapText="1"/>
    </xf>
    <xf numFmtId="0" fontId="48" fillId="0" borderId="0" xfId="7" applyFont="1" applyBorder="1" applyAlignment="1">
      <alignment horizontal="left" vertical="center"/>
    </xf>
    <xf numFmtId="0" fontId="48" fillId="0" borderId="16" xfId="7" applyFont="1" applyBorder="1" applyAlignment="1">
      <alignment horizontal="left" vertical="center"/>
    </xf>
    <xf numFmtId="0" fontId="48" fillId="0" borderId="27" xfId="7" applyFont="1" applyBorder="1" applyAlignment="1">
      <alignment horizontal="left" vertical="center"/>
    </xf>
    <xf numFmtId="0" fontId="48" fillId="0" borderId="28" xfId="7" applyFont="1" applyBorder="1" applyAlignment="1">
      <alignment horizontal="left" vertical="center"/>
    </xf>
    <xf numFmtId="0" fontId="48" fillId="0" borderId="19" xfId="7" applyFont="1" applyBorder="1" applyAlignment="1">
      <alignment horizontal="left" vertical="center"/>
    </xf>
    <xf numFmtId="0" fontId="48" fillId="0" borderId="29" xfId="7" applyFont="1" applyBorder="1" applyAlignment="1">
      <alignment horizontal="left" vertical="center"/>
    </xf>
    <xf numFmtId="0" fontId="48" fillId="0" borderId="1" xfId="7" applyFont="1" applyBorder="1" applyAlignment="1">
      <alignment horizontal="center" vertical="center"/>
    </xf>
    <xf numFmtId="0" fontId="48" fillId="9" borderId="1" xfId="7" applyFont="1" applyFill="1" applyBorder="1" applyAlignment="1">
      <alignment horizontal="center" vertical="center"/>
    </xf>
    <xf numFmtId="0" fontId="48" fillId="9" borderId="1" xfId="7" applyFont="1" applyFill="1" applyBorder="1" applyAlignment="1">
      <alignment horizontal="left" vertical="center" indent="1"/>
    </xf>
    <xf numFmtId="0" fontId="48" fillId="9" borderId="8" xfId="7" applyFont="1" applyFill="1" applyBorder="1" applyAlignment="1">
      <alignment horizontal="left" vertical="center" indent="1"/>
    </xf>
    <xf numFmtId="0" fontId="48" fillId="0" borderId="5" xfId="7" applyFont="1" applyBorder="1" applyAlignment="1">
      <alignment horizontal="left" vertical="center" indent="1"/>
    </xf>
    <xf numFmtId="0" fontId="48" fillId="0" borderId="6" xfId="7" applyFont="1" applyBorder="1" applyAlignment="1">
      <alignment horizontal="left" vertical="center" indent="1"/>
    </xf>
    <xf numFmtId="0" fontId="48" fillId="0" borderId="7" xfId="7" applyFont="1" applyBorder="1" applyAlignment="1">
      <alignment horizontal="left" vertical="center" indent="1"/>
    </xf>
    <xf numFmtId="38" fontId="48" fillId="9" borderId="9" xfId="8" applyFont="1" applyFill="1" applyBorder="1" applyAlignment="1">
      <alignment horizontal="center" vertical="center"/>
    </xf>
    <xf numFmtId="38" fontId="48" fillId="9" borderId="15" xfId="8" applyFont="1" applyFill="1" applyBorder="1" applyAlignment="1">
      <alignment horizontal="center" vertical="center"/>
    </xf>
    <xf numFmtId="0" fontId="48" fillId="10" borderId="1" xfId="7" applyFont="1" applyFill="1" applyBorder="1" applyAlignment="1">
      <alignment horizontal="left" vertical="center" indent="1" shrinkToFit="1"/>
    </xf>
    <xf numFmtId="38" fontId="48" fillId="9" borderId="5" xfId="8" applyFont="1" applyFill="1" applyBorder="1" applyAlignment="1">
      <alignment horizontal="center" vertical="center"/>
    </xf>
    <xf numFmtId="38" fontId="48" fillId="9" borderId="6" xfId="8" applyFont="1" applyFill="1" applyBorder="1" applyAlignment="1">
      <alignment horizontal="center" vertical="center"/>
    </xf>
    <xf numFmtId="0" fontId="48" fillId="0" borderId="28" xfId="7" applyFont="1" applyBorder="1" applyAlignment="1">
      <alignment horizontal="left" vertical="center" indent="1"/>
    </xf>
    <xf numFmtId="0" fontId="48" fillId="0" borderId="19" xfId="7" applyFont="1" applyBorder="1" applyAlignment="1">
      <alignment horizontal="left" vertical="center" indent="1"/>
    </xf>
    <xf numFmtId="0" fontId="48" fillId="11" borderId="28" xfId="7" applyFont="1" applyFill="1" applyBorder="1" applyAlignment="1">
      <alignment horizontal="center" vertical="center"/>
    </xf>
    <xf numFmtId="0" fontId="48" fillId="11" borderId="19" xfId="7" applyFont="1" applyFill="1" applyBorder="1" applyAlignment="1">
      <alignment horizontal="center" vertical="center"/>
    </xf>
    <xf numFmtId="0" fontId="48" fillId="11" borderId="29" xfId="7" applyFont="1" applyFill="1" applyBorder="1" applyAlignment="1">
      <alignment horizontal="center" vertical="center"/>
    </xf>
    <xf numFmtId="0" fontId="48" fillId="10" borderId="5" xfId="7" applyFont="1" applyFill="1" applyBorder="1" applyAlignment="1">
      <alignment horizontal="center" vertical="center"/>
    </xf>
    <xf numFmtId="0" fontId="48" fillId="10" borderId="6" xfId="7" applyFont="1" applyFill="1" applyBorder="1" applyAlignment="1">
      <alignment horizontal="center" vertical="center"/>
    </xf>
    <xf numFmtId="0" fontId="48" fillId="10" borderId="7" xfId="7" applyFont="1" applyFill="1" applyBorder="1" applyAlignment="1">
      <alignment horizontal="center" vertical="center"/>
    </xf>
    <xf numFmtId="0" fontId="50" fillId="0" borderId="0" xfId="7" applyFont="1" applyFill="1" applyBorder="1" applyAlignment="1">
      <alignment horizontal="left" vertical="center" wrapText="1"/>
    </xf>
    <xf numFmtId="0" fontId="48" fillId="11" borderId="5" xfId="7" applyFont="1" applyFill="1" applyBorder="1" applyAlignment="1">
      <alignment horizontal="center" vertical="center"/>
    </xf>
    <xf numFmtId="0" fontId="48" fillId="11" borderId="6" xfId="7" applyFont="1" applyFill="1" applyBorder="1" applyAlignment="1">
      <alignment horizontal="center" vertical="center"/>
    </xf>
    <xf numFmtId="0" fontId="48" fillId="11" borderId="7" xfId="7" applyFont="1" applyFill="1" applyBorder="1" applyAlignment="1">
      <alignment horizontal="center" vertical="center"/>
    </xf>
    <xf numFmtId="0" fontId="50" fillId="0" borderId="0" xfId="7" applyFont="1" applyFill="1" applyBorder="1" applyAlignment="1">
      <alignment horizontal="left" vertical="center" wrapText="1" indent="1"/>
    </xf>
    <xf numFmtId="0" fontId="50" fillId="0" borderId="0" xfId="7" applyFont="1" applyFill="1" applyBorder="1" applyAlignment="1">
      <alignment horizontal="left" vertical="center" indent="1"/>
    </xf>
    <xf numFmtId="0" fontId="49" fillId="0" borderId="5" xfId="7" applyFont="1" applyBorder="1" applyAlignment="1">
      <alignment horizontal="center" vertical="center"/>
    </xf>
    <xf numFmtId="0" fontId="49" fillId="0" borderId="6" xfId="7" applyFont="1" applyBorder="1" applyAlignment="1">
      <alignment horizontal="center" vertical="center"/>
    </xf>
    <xf numFmtId="0" fontId="49" fillId="0" borderId="7" xfId="7" applyFont="1" applyBorder="1" applyAlignment="1">
      <alignment horizontal="center" vertical="center"/>
    </xf>
    <xf numFmtId="0" fontId="53" fillId="0" borderId="1" xfId="7" applyFont="1" applyBorder="1" applyAlignment="1">
      <alignment horizontal="center" vertical="center" wrapText="1"/>
    </xf>
    <xf numFmtId="0" fontId="48" fillId="0" borderId="27" xfId="7" applyFont="1" applyBorder="1" applyAlignment="1">
      <alignment horizontal="center" vertical="center"/>
    </xf>
    <xf numFmtId="0" fontId="48" fillId="0" borderId="16" xfId="7" applyFont="1" applyBorder="1" applyAlignment="1">
      <alignment horizontal="center" vertical="center"/>
    </xf>
    <xf numFmtId="0" fontId="48" fillId="0" borderId="1" xfId="7" applyFont="1" applyBorder="1" applyAlignment="1">
      <alignment horizontal="center" vertical="center" wrapText="1"/>
    </xf>
    <xf numFmtId="180" fontId="48" fillId="11" borderId="1" xfId="7" applyNumberFormat="1" applyFont="1" applyFill="1" applyBorder="1" applyAlignment="1">
      <alignment horizontal="center" vertical="center"/>
    </xf>
    <xf numFmtId="0" fontId="48" fillId="9" borderId="9" xfId="7" applyFont="1" applyFill="1" applyBorder="1" applyAlignment="1">
      <alignment horizontal="center" vertical="center"/>
    </xf>
    <xf numFmtId="0" fontId="48" fillId="9" borderId="15" xfId="7" applyFont="1" applyFill="1" applyBorder="1" applyAlignment="1">
      <alignment horizontal="center" vertical="center"/>
    </xf>
    <xf numFmtId="10" fontId="48" fillId="11" borderId="9" xfId="9" applyNumberFormat="1" applyFont="1" applyFill="1" applyBorder="1" applyAlignment="1">
      <alignment horizontal="center" vertical="center"/>
    </xf>
    <xf numFmtId="10" fontId="48" fillId="11" borderId="15" xfId="9" applyNumberFormat="1" applyFont="1" applyFill="1" applyBorder="1" applyAlignment="1">
      <alignment horizontal="center" vertical="center"/>
    </xf>
    <xf numFmtId="0" fontId="48" fillId="0" borderId="75" xfId="7" applyFont="1" applyFill="1" applyBorder="1" applyAlignment="1">
      <alignment horizontal="center" vertical="center"/>
    </xf>
    <xf numFmtId="0" fontId="48" fillId="0" borderId="76" xfId="7" applyFont="1" applyFill="1" applyBorder="1" applyAlignment="1">
      <alignment horizontal="center" vertical="center"/>
    </xf>
    <xf numFmtId="0" fontId="48" fillId="0" borderId="77" xfId="7" applyFont="1" applyFill="1" applyBorder="1" applyAlignment="1">
      <alignment horizontal="center" vertical="center"/>
    </xf>
    <xf numFmtId="0" fontId="48" fillId="11" borderId="9" xfId="7" applyFont="1" applyFill="1" applyBorder="1" applyAlignment="1">
      <alignment horizontal="center" vertical="center"/>
    </xf>
    <xf numFmtId="0" fontId="48" fillId="11" borderId="15" xfId="7" applyFont="1" applyFill="1" applyBorder="1" applyAlignment="1">
      <alignment horizontal="center" vertical="center"/>
    </xf>
    <xf numFmtId="0" fontId="48" fillId="11" borderId="1" xfId="7" applyFont="1" applyFill="1" applyBorder="1" applyAlignment="1">
      <alignment horizontal="center" vertical="center"/>
    </xf>
    <xf numFmtId="0" fontId="48" fillId="7" borderId="1" xfId="7" applyFont="1" applyFill="1" applyBorder="1" applyAlignment="1">
      <alignment horizontal="center" vertical="center"/>
    </xf>
    <xf numFmtId="0" fontId="51" fillId="0" borderId="27" xfId="7" applyFont="1" applyBorder="1" applyAlignment="1">
      <alignment horizontal="center" vertical="center" wrapText="1"/>
    </xf>
    <xf numFmtId="0" fontId="48" fillId="0" borderId="8" xfId="7" applyFont="1" applyBorder="1" applyAlignment="1">
      <alignment horizontal="center" vertical="center"/>
    </xf>
    <xf numFmtId="0" fontId="48" fillId="0" borderId="14" xfId="7" applyFont="1" applyBorder="1" applyAlignment="1">
      <alignment horizontal="center" vertical="center"/>
    </xf>
    <xf numFmtId="0" fontId="52" fillId="9" borderId="9" xfId="7" applyFont="1" applyFill="1" applyBorder="1" applyAlignment="1">
      <alignment horizontal="left" vertical="top"/>
    </xf>
    <xf numFmtId="0" fontId="52" fillId="9" borderId="15" xfId="7" applyFont="1" applyFill="1" applyBorder="1" applyAlignment="1">
      <alignment horizontal="left" vertical="top"/>
    </xf>
    <xf numFmtId="0" fontId="52" fillId="9" borderId="20" xfId="7" applyFont="1" applyFill="1" applyBorder="1" applyAlignment="1">
      <alignment horizontal="left" vertical="top"/>
    </xf>
    <xf numFmtId="0" fontId="50" fillId="9" borderId="28" xfId="7" applyFont="1" applyFill="1" applyBorder="1" applyAlignment="1">
      <alignment horizontal="left" vertical="top"/>
    </xf>
    <xf numFmtId="0" fontId="50" fillId="9" borderId="19" xfId="7" applyFont="1" applyFill="1" applyBorder="1" applyAlignment="1">
      <alignment horizontal="left" vertical="top"/>
    </xf>
    <xf numFmtId="0" fontId="50" fillId="9" borderId="29" xfId="7" applyFont="1" applyFill="1" applyBorder="1" applyAlignment="1">
      <alignment horizontal="left" vertical="top"/>
    </xf>
    <xf numFmtId="0" fontId="50" fillId="0" borderId="15" xfId="7" applyFont="1" applyBorder="1" applyAlignment="1">
      <alignment horizontal="left" vertical="center" wrapText="1" indent="1"/>
    </xf>
    <xf numFmtId="0" fontId="48" fillId="0" borderId="78" xfId="7" applyFont="1" applyFill="1" applyBorder="1" applyAlignment="1">
      <alignment horizontal="center" vertical="center"/>
    </xf>
    <xf numFmtId="0" fontId="54" fillId="0" borderId="0" xfId="7" applyFont="1" applyFill="1" applyBorder="1" applyAlignment="1">
      <alignment horizontal="left" vertical="center" wrapText="1" indent="1"/>
    </xf>
    <xf numFmtId="0" fontId="54" fillId="0" borderId="0" xfId="7" applyFont="1" applyFill="1" applyBorder="1" applyAlignment="1">
      <alignment horizontal="left" vertical="center" indent="1"/>
    </xf>
    <xf numFmtId="0" fontId="51" fillId="0" borderId="16" xfId="7" applyFont="1" applyBorder="1" applyAlignment="1">
      <alignment horizontal="center" vertical="center" wrapText="1"/>
    </xf>
    <xf numFmtId="0" fontId="61" fillId="0" borderId="8" xfId="11" applyFont="1" applyBorder="1" applyAlignment="1" applyProtection="1">
      <alignment horizontal="center" vertical="center" wrapText="1" readingOrder="1"/>
    </xf>
    <xf numFmtId="0" fontId="61" fillId="0" borderId="10" xfId="11" applyFont="1" applyBorder="1" applyAlignment="1" applyProtection="1">
      <alignment horizontal="center" vertical="center" readingOrder="1"/>
    </xf>
    <xf numFmtId="0" fontId="61" fillId="0" borderId="14" xfId="11" applyFont="1" applyBorder="1" applyAlignment="1" applyProtection="1">
      <alignment horizontal="center" vertical="center" readingOrder="1"/>
    </xf>
    <xf numFmtId="0" fontId="64" fillId="0" borderId="79" xfId="11" applyFont="1" applyBorder="1" applyAlignment="1" applyProtection="1">
      <alignment horizontal="left" vertical="center" wrapText="1"/>
    </xf>
    <xf numFmtId="0" fontId="64" fillId="0" borderId="80" xfId="11" applyFont="1" applyBorder="1" applyAlignment="1" applyProtection="1">
      <alignment horizontal="left" vertical="center" wrapText="1"/>
    </xf>
    <xf numFmtId="0" fontId="64" fillId="0" borderId="81" xfId="11" applyFont="1" applyBorder="1" applyAlignment="1" applyProtection="1">
      <alignment horizontal="left" vertical="center" wrapText="1"/>
    </xf>
    <xf numFmtId="0" fontId="64" fillId="0" borderId="82" xfId="11" applyFont="1" applyBorder="1" applyAlignment="1" applyProtection="1">
      <alignment horizontal="left" vertical="center" wrapText="1"/>
    </xf>
    <xf numFmtId="0" fontId="64" fillId="0" borderId="83" xfId="11" applyFont="1" applyBorder="1" applyAlignment="1" applyProtection="1">
      <alignment horizontal="left" vertical="center" wrapText="1"/>
    </xf>
    <xf numFmtId="0" fontId="64" fillId="0" borderId="84" xfId="11" applyFont="1" applyBorder="1" applyAlignment="1" applyProtection="1">
      <alignment horizontal="left" vertical="center" wrapText="1"/>
    </xf>
    <xf numFmtId="0" fontId="64" fillId="0" borderId="85" xfId="11" applyFont="1" applyBorder="1" applyAlignment="1" applyProtection="1">
      <alignment horizontal="left" vertical="center" wrapText="1"/>
    </xf>
    <xf numFmtId="0" fontId="64" fillId="0" borderId="86" xfId="11" applyFont="1" applyBorder="1" applyAlignment="1" applyProtection="1">
      <alignment horizontal="left" vertical="center" wrapText="1"/>
    </xf>
    <xf numFmtId="0" fontId="64" fillId="0" borderId="87" xfId="11" applyFont="1" applyBorder="1" applyAlignment="1" applyProtection="1">
      <alignment horizontal="left" vertical="center" wrapText="1"/>
    </xf>
    <xf numFmtId="0" fontId="58" fillId="0" borderId="0" xfId="11" applyFont="1" applyFill="1" applyAlignment="1" applyProtection="1">
      <alignment horizontal="center" vertical="center"/>
    </xf>
    <xf numFmtId="0" fontId="55" fillId="0" borderId="0" xfId="10" applyFont="1" applyFill="1" applyAlignment="1">
      <alignment horizontal="left" vertical="center" wrapText="1"/>
    </xf>
    <xf numFmtId="0" fontId="61" fillId="12" borderId="8" xfId="11" applyFont="1" applyFill="1" applyBorder="1" applyAlignment="1" applyProtection="1">
      <alignment horizontal="center" vertical="center" shrinkToFit="1"/>
    </xf>
    <xf numFmtId="0" fontId="62" fillId="12" borderId="14" xfId="12" applyFont="1" applyFill="1" applyBorder="1" applyAlignment="1" applyProtection="1">
      <alignment vertical="center" shrinkToFit="1"/>
    </xf>
    <xf numFmtId="182" fontId="61" fillId="11" borderId="5" xfId="11" applyNumberFormat="1" applyFont="1" applyFill="1" applyBorder="1" applyAlignment="1" applyProtection="1">
      <alignment horizontal="center"/>
    </xf>
    <xf numFmtId="182" fontId="61" fillId="11" borderId="6" xfId="11" applyNumberFormat="1" applyFont="1" applyFill="1" applyBorder="1" applyAlignment="1" applyProtection="1">
      <alignment horizontal="center"/>
    </xf>
    <xf numFmtId="182" fontId="61" fillId="11" borderId="7" xfId="11" applyNumberFormat="1" applyFont="1" applyFill="1" applyBorder="1" applyAlignment="1" applyProtection="1">
      <alignment horizontal="center"/>
    </xf>
    <xf numFmtId="0" fontId="61" fillId="12" borderId="8" xfId="11" applyFont="1" applyFill="1" applyBorder="1" applyAlignment="1" applyProtection="1">
      <alignment horizontal="center" vertical="center" wrapText="1"/>
    </xf>
    <xf numFmtId="0" fontId="61" fillId="12" borderId="14" xfId="11" applyFont="1" applyFill="1" applyBorder="1" applyAlignment="1" applyProtection="1">
      <alignment horizontal="center" vertical="center" wrapText="1"/>
    </xf>
    <xf numFmtId="0" fontId="10" fillId="0" borderId="88" xfId="11" applyFont="1" applyBorder="1" applyAlignment="1" applyProtection="1">
      <alignment horizontal="center" vertical="center" shrinkToFit="1"/>
    </xf>
    <xf numFmtId="0" fontId="10" fillId="0" borderId="90" xfId="11" applyFont="1" applyBorder="1" applyAlignment="1" applyProtection="1">
      <alignment horizontal="center" vertical="center" shrinkToFit="1"/>
    </xf>
    <xf numFmtId="0" fontId="10" fillId="0" borderId="92" xfId="11" applyFont="1" applyBorder="1" applyAlignment="1" applyProtection="1">
      <alignment horizontal="center" vertical="center" shrinkToFit="1"/>
    </xf>
    <xf numFmtId="0" fontId="61" fillId="0" borderId="89" xfId="11" applyFont="1" applyBorder="1" applyAlignment="1" applyProtection="1">
      <alignment horizontal="left" vertical="center"/>
    </xf>
    <xf numFmtId="0" fontId="61" fillId="0" borderId="81" xfId="11" applyFont="1" applyBorder="1" applyAlignment="1" applyProtection="1">
      <alignment horizontal="left" vertical="center"/>
    </xf>
    <xf numFmtId="0" fontId="64" fillId="0" borderId="91" xfId="11" applyFont="1" applyBorder="1" applyAlignment="1" applyProtection="1">
      <alignment horizontal="left" vertical="center" wrapText="1" shrinkToFit="1"/>
    </xf>
    <xf numFmtId="0" fontId="64" fillId="0" borderId="84" xfId="11" applyFont="1" applyBorder="1" applyAlignment="1" applyProtection="1">
      <alignment horizontal="left" vertical="center" wrapText="1" shrinkToFit="1"/>
    </xf>
    <xf numFmtId="0" fontId="64" fillId="0" borderId="93" xfId="11" applyFont="1" applyBorder="1" applyAlignment="1" applyProtection="1">
      <alignment horizontal="left" vertical="center" wrapText="1" shrinkToFit="1"/>
    </xf>
    <xf numFmtId="0" fontId="64" fillId="0" borderId="87" xfId="11" applyFont="1" applyBorder="1" applyAlignment="1" applyProtection="1">
      <alignment horizontal="left" vertical="center" wrapText="1" shrinkToFit="1"/>
    </xf>
    <xf numFmtId="0" fontId="64" fillId="0" borderId="95" xfId="11" applyFont="1" applyBorder="1" applyAlignment="1" applyProtection="1">
      <alignment horizontal="left" vertical="center" wrapText="1"/>
    </xf>
    <xf numFmtId="0" fontId="64" fillId="0" borderId="29" xfId="11" applyFont="1" applyBorder="1" applyAlignment="1" applyProtection="1">
      <alignment horizontal="left" vertical="center" wrapText="1"/>
    </xf>
    <xf numFmtId="0" fontId="61" fillId="12" borderId="6" xfId="11" applyFont="1" applyFill="1" applyBorder="1" applyAlignment="1" applyProtection="1">
      <alignment horizontal="center"/>
    </xf>
    <xf numFmtId="0" fontId="61" fillId="12" borderId="5" xfId="11" applyFont="1" applyFill="1" applyBorder="1" applyAlignment="1" applyProtection="1">
      <alignment horizontal="center" wrapText="1"/>
    </xf>
    <xf numFmtId="0" fontId="61" fillId="12" borderId="6" xfId="11" applyFont="1" applyFill="1" applyBorder="1" applyAlignment="1" applyProtection="1">
      <alignment horizontal="center" wrapText="1"/>
    </xf>
    <xf numFmtId="0" fontId="61" fillId="12" borderId="7" xfId="11" applyFont="1" applyFill="1" applyBorder="1" applyAlignment="1" applyProtection="1">
      <alignment horizontal="center" wrapText="1"/>
    </xf>
    <xf numFmtId="0" fontId="55" fillId="0" borderId="9" xfId="11" applyFont="1" applyFill="1" applyBorder="1" applyAlignment="1" applyProtection="1">
      <alignment horizontal="left" vertical="top" wrapText="1"/>
    </xf>
    <xf numFmtId="0" fontId="55" fillId="0" borderId="15" xfId="11" applyFont="1" applyFill="1" applyBorder="1" applyAlignment="1" applyProtection="1">
      <alignment horizontal="left" vertical="top" wrapText="1"/>
    </xf>
    <xf numFmtId="0" fontId="55" fillId="0" borderId="20" xfId="11" applyFont="1" applyFill="1" applyBorder="1" applyAlignment="1" applyProtection="1">
      <alignment horizontal="left" vertical="top" wrapText="1"/>
    </xf>
    <xf numFmtId="0" fontId="55" fillId="0" borderId="27" xfId="11" applyFont="1" applyFill="1" applyBorder="1" applyAlignment="1" applyProtection="1">
      <alignment horizontal="left" vertical="top" wrapText="1"/>
    </xf>
    <xf numFmtId="0" fontId="55" fillId="0" borderId="0" xfId="11" applyFont="1" applyFill="1" applyBorder="1" applyAlignment="1" applyProtection="1">
      <alignment horizontal="left" vertical="top" wrapText="1"/>
    </xf>
    <xf numFmtId="0" fontId="55" fillId="0" borderId="16" xfId="11" applyFont="1" applyFill="1" applyBorder="1" applyAlignment="1" applyProtection="1">
      <alignment horizontal="left" vertical="top" wrapText="1"/>
    </xf>
    <xf numFmtId="0" fontId="55" fillId="0" borderId="5" xfId="11" applyFont="1" applyFill="1" applyBorder="1" applyAlignment="1" applyProtection="1">
      <alignment horizontal="left" vertical="top" wrapText="1"/>
    </xf>
    <xf numFmtId="0" fontId="55" fillId="0" borderId="6" xfId="11" applyFont="1" applyFill="1" applyBorder="1" applyAlignment="1" applyProtection="1">
      <alignment horizontal="left" vertical="top" wrapText="1"/>
    </xf>
    <xf numFmtId="0" fontId="55" fillId="0" borderId="7" xfId="11" applyFont="1" applyFill="1" applyBorder="1" applyAlignment="1" applyProtection="1">
      <alignment horizontal="left" vertical="top" wrapText="1"/>
    </xf>
    <xf numFmtId="42" fontId="10" fillId="0" borderId="96" xfId="11" applyNumberFormat="1" applyFont="1" applyBorder="1" applyAlignment="1" applyProtection="1">
      <alignment horizontal="center" vertical="center" wrapText="1"/>
    </xf>
    <xf numFmtId="42" fontId="10" fillId="0" borderId="97" xfId="11" applyNumberFormat="1" applyFont="1" applyBorder="1" applyAlignment="1" applyProtection="1">
      <alignment horizontal="center" vertical="center" wrapText="1"/>
    </xf>
    <xf numFmtId="42" fontId="10" fillId="0" borderId="54" xfId="11" applyNumberFormat="1" applyFont="1" applyBorder="1" applyAlignment="1" applyProtection="1">
      <alignment horizontal="center" vertical="center" wrapText="1"/>
    </xf>
    <xf numFmtId="42" fontId="10" fillId="0" borderId="31" xfId="11" applyNumberFormat="1" applyFont="1" applyBorder="1" applyAlignment="1" applyProtection="1">
      <alignment horizontal="center" vertical="center" wrapText="1"/>
    </xf>
    <xf numFmtId="0" fontId="68" fillId="0" borderId="29" xfId="12" applyFont="1" applyFill="1" applyBorder="1" applyAlignment="1" applyProtection="1">
      <alignment horizontal="left" vertical="top" wrapText="1"/>
    </xf>
    <xf numFmtId="0" fontId="68" fillId="0" borderId="14" xfId="12" applyFont="1" applyFill="1" applyBorder="1" applyAlignment="1" applyProtection="1">
      <alignment horizontal="left" vertical="top" wrapText="1"/>
    </xf>
    <xf numFmtId="0" fontId="7" fillId="0" borderId="0" xfId="11" applyFont="1" applyFill="1" applyBorder="1" applyAlignment="1" applyProtection="1">
      <alignment horizontal="left" vertical="top" wrapText="1"/>
    </xf>
    <xf numFmtId="0" fontId="7" fillId="0" borderId="5" xfId="11" applyFont="1" applyFill="1" applyBorder="1" applyAlignment="1" applyProtection="1">
      <alignment horizontal="center" vertical="top" wrapText="1"/>
    </xf>
    <xf numFmtId="0" fontId="7" fillId="0" borderId="7" xfId="11" applyFont="1" applyFill="1" applyBorder="1" applyAlignment="1" applyProtection="1">
      <alignment horizontal="center" vertical="top" wrapText="1"/>
    </xf>
    <xf numFmtId="0" fontId="7" fillId="0" borderId="5" xfId="11" applyFont="1" applyFill="1" applyBorder="1" applyAlignment="1" applyProtection="1">
      <alignment horizontal="center" vertical="top" shrinkToFit="1"/>
    </xf>
    <xf numFmtId="0" fontId="7" fillId="0" borderId="7" xfId="11" applyFont="1" applyFill="1" applyBorder="1" applyAlignment="1" applyProtection="1">
      <alignment horizontal="center" vertical="top" shrinkToFit="1"/>
    </xf>
    <xf numFmtId="0" fontId="61" fillId="0" borderId="40" xfId="11" applyFont="1" applyFill="1" applyBorder="1" applyAlignment="1" applyProtection="1">
      <alignment horizontal="center" vertical="top" wrapText="1"/>
    </xf>
    <xf numFmtId="0" fontId="61" fillId="0" borderId="43" xfId="11" applyFont="1" applyFill="1" applyBorder="1" applyAlignment="1" applyProtection="1">
      <alignment horizontal="center" vertical="top" wrapText="1"/>
    </xf>
    <xf numFmtId="38" fontId="7" fillId="9" borderId="5" xfId="8" applyFont="1" applyFill="1" applyBorder="1" applyAlignment="1" applyProtection="1">
      <alignment horizontal="center" vertical="center" wrapText="1"/>
    </xf>
    <xf numFmtId="38" fontId="7" fillId="9" borderId="7" xfId="8" applyFont="1" applyFill="1" applyBorder="1" applyAlignment="1" applyProtection="1">
      <alignment horizontal="center" vertical="center" wrapText="1"/>
    </xf>
    <xf numFmtId="38" fontId="7" fillId="11" borderId="98" xfId="8" applyFont="1" applyFill="1" applyBorder="1" applyAlignment="1" applyProtection="1">
      <alignment horizontal="center" vertical="center" wrapText="1"/>
    </xf>
    <xf numFmtId="38" fontId="7" fillId="11" borderId="62" xfId="8" applyFont="1" applyFill="1" applyBorder="1" applyAlignment="1" applyProtection="1">
      <alignment horizontal="center" vertical="center" wrapText="1"/>
    </xf>
  </cellXfs>
  <cellStyles count="15">
    <cellStyle name="パーセント 2" xfId="3" xr:uid="{00000000-0005-0000-0000-000000000000}"/>
    <cellStyle name="パーセント 3" xfId="9" xr:uid="{00000000-0005-0000-0000-000001000000}"/>
    <cellStyle name="桁区切り 2" xfId="8" xr:uid="{00000000-0005-0000-0000-000002000000}"/>
    <cellStyle name="桁区切り 2 2" xfId="14" xr:uid="{00000000-0005-0000-0000-000003000000}"/>
    <cellStyle name="桁区切り 3" xfId="13" xr:uid="{00000000-0005-0000-0000-000004000000}"/>
    <cellStyle name="標準" xfId="0" builtinId="0"/>
    <cellStyle name="標準 2" xfId="7" xr:uid="{00000000-0005-0000-0000-000006000000}"/>
    <cellStyle name="標準 2 2" xfId="4" xr:uid="{00000000-0005-0000-0000-000007000000}"/>
    <cellStyle name="標準 2 2 2" xfId="11" xr:uid="{00000000-0005-0000-0000-000008000000}"/>
    <cellStyle name="標準 2 3" xfId="10" xr:uid="{00000000-0005-0000-0000-000009000000}"/>
    <cellStyle name="標準 3" xfId="5" xr:uid="{00000000-0005-0000-0000-00000A000000}"/>
    <cellStyle name="標準 3 2" xfId="1" xr:uid="{00000000-0005-0000-0000-00000B000000}"/>
    <cellStyle name="標準 3 3" xfId="12" xr:uid="{00000000-0005-0000-0000-00000C000000}"/>
    <cellStyle name="標準 4" xfId="6" xr:uid="{00000000-0005-0000-0000-00000D000000}"/>
    <cellStyle name="標準_別添3" xfId="2" xr:uid="{00000000-0005-0000-0000-00000E000000}"/>
  </cellStyles>
  <dxfs count="8">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43131</xdr:colOff>
          <xdr:row>14</xdr:row>
          <xdr:rowOff>57978</xdr:rowOff>
        </xdr:from>
        <xdr:to>
          <xdr:col>25</xdr:col>
          <xdr:colOff>41880</xdr:colOff>
          <xdr:row>15</xdr:row>
          <xdr:rowOff>207065</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021900" y="3479651"/>
              <a:ext cx="834018" cy="390876"/>
              <a:chOff x="5964237" y="2748320"/>
              <a:chExt cx="834456" cy="283418"/>
            </a:xfrm>
          </xdr:grpSpPr>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5964237" y="2748643"/>
                <a:ext cx="403895"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6356638" y="2748320"/>
                <a:ext cx="442055"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43817</xdr:colOff>
          <xdr:row>18</xdr:row>
          <xdr:rowOff>102870</xdr:rowOff>
        </xdr:from>
        <xdr:to>
          <xdr:col>25</xdr:col>
          <xdr:colOff>56440</xdr:colOff>
          <xdr:row>18</xdr:row>
          <xdr:rowOff>386288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022586" y="4491697"/>
              <a:ext cx="847892" cy="283418"/>
              <a:chOff x="5964245" y="2748312"/>
              <a:chExt cx="849775" cy="283418"/>
            </a:xfrm>
          </xdr:grpSpPr>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5964245" y="2748643"/>
                <a:ext cx="403894"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6371964" y="2748312"/>
                <a:ext cx="442056"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22</xdr:row>
          <xdr:rowOff>179070</xdr:rowOff>
        </xdr:from>
        <xdr:to>
          <xdr:col>25</xdr:col>
          <xdr:colOff>43103</xdr:colOff>
          <xdr:row>23</xdr:row>
          <xdr:rowOff>81488</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6024489" y="5608320"/>
              <a:ext cx="832652" cy="144206"/>
              <a:chOff x="5964231" y="2740729"/>
              <a:chExt cx="834483" cy="283418"/>
            </a:xfrm>
          </xdr:grpSpPr>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5964231" y="2748644"/>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6356660" y="2740729"/>
                <a:ext cx="442054"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58615</xdr:colOff>
          <xdr:row>28</xdr:row>
          <xdr:rowOff>153865</xdr:rowOff>
        </xdr:from>
        <xdr:to>
          <xdr:col>25</xdr:col>
          <xdr:colOff>44275</xdr:colOff>
          <xdr:row>29</xdr:row>
          <xdr:rowOff>56283</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6037384" y="6828692"/>
              <a:ext cx="820929" cy="144206"/>
              <a:chOff x="5964217" y="2748341"/>
              <a:chExt cx="823021" cy="283418"/>
            </a:xfrm>
          </xdr:grpSpPr>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5964217" y="2748642"/>
                <a:ext cx="403894"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6345183" y="2748341"/>
                <a:ext cx="442055"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65942</xdr:colOff>
          <xdr:row>32</xdr:row>
          <xdr:rowOff>102577</xdr:rowOff>
        </xdr:from>
        <xdr:to>
          <xdr:col>25</xdr:col>
          <xdr:colOff>51602</xdr:colOff>
          <xdr:row>33</xdr:row>
          <xdr:rowOff>147870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044711" y="7627327"/>
              <a:ext cx="820929" cy="287081"/>
              <a:chOff x="5964217" y="2748342"/>
              <a:chExt cx="823021" cy="283418"/>
            </a:xfrm>
          </xdr:grpSpPr>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5964217" y="2748643"/>
                <a:ext cx="403894"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6345183" y="2748342"/>
                <a:ext cx="442055"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6</xdr:col>
      <xdr:colOff>209550</xdr:colOff>
      <xdr:row>3</xdr:row>
      <xdr:rowOff>9526</xdr:rowOff>
    </xdr:from>
    <xdr:to>
      <xdr:col>19</xdr:col>
      <xdr:colOff>247650</xdr:colOff>
      <xdr:row>3</xdr:row>
      <xdr:rowOff>438150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14500" y="714376"/>
          <a:ext cx="3629025" cy="4286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3"/>
  <sheetViews>
    <sheetView view="pageBreakPreview" topLeftCell="A7" zoomScale="85" zoomScaleNormal="85" zoomScaleSheetLayoutView="85" workbookViewId="0">
      <selection activeCell="B14" sqref="B14:B16"/>
    </sheetView>
  </sheetViews>
  <sheetFormatPr defaultRowHeight="13.5"/>
  <cols>
    <col min="1" max="1" width="13" style="246" bestFit="1" customWidth="1"/>
    <col min="2" max="2" width="27.875" style="246" bestFit="1" customWidth="1"/>
    <col min="3" max="3" width="56.75" style="246" bestFit="1" customWidth="1"/>
    <col min="4" max="4" width="45.25" style="258" customWidth="1"/>
    <col min="5" max="16384" width="9" style="246"/>
  </cols>
  <sheetData>
    <row r="1" spans="1:4">
      <c r="A1" s="244" t="s">
        <v>0</v>
      </c>
      <c r="B1" s="244" t="s">
        <v>1</v>
      </c>
      <c r="C1" s="244" t="s">
        <v>2</v>
      </c>
      <c r="D1" s="245" t="s">
        <v>3</v>
      </c>
    </row>
    <row r="2" spans="1:4" s="290" customFormat="1" ht="18.75" customHeight="1">
      <c r="A2" s="393" t="s">
        <v>4</v>
      </c>
      <c r="B2" s="287" t="s">
        <v>366</v>
      </c>
      <c r="C2" s="288" t="s">
        <v>367</v>
      </c>
      <c r="D2" s="289"/>
    </row>
    <row r="3" spans="1:4" ht="39.950000000000003" customHeight="1">
      <c r="A3" s="394"/>
      <c r="B3" s="242" t="s">
        <v>5</v>
      </c>
      <c r="C3" s="247" t="s">
        <v>6</v>
      </c>
      <c r="D3" s="247" t="s">
        <v>7</v>
      </c>
    </row>
    <row r="4" spans="1:4" ht="39.950000000000003" customHeight="1">
      <c r="A4" s="394"/>
      <c r="B4" s="153" t="s">
        <v>149</v>
      </c>
      <c r="C4" s="247" t="s">
        <v>370</v>
      </c>
      <c r="D4" s="247"/>
    </row>
    <row r="5" spans="1:4" ht="39.950000000000003" customHeight="1">
      <c r="A5" s="394"/>
      <c r="B5" s="242" t="s">
        <v>8</v>
      </c>
      <c r="C5" s="247" t="s">
        <v>155</v>
      </c>
      <c r="D5" s="247" t="s">
        <v>9</v>
      </c>
    </row>
    <row r="6" spans="1:4" ht="30" customHeight="1">
      <c r="A6" s="394"/>
      <c r="B6" s="153" t="s">
        <v>151</v>
      </c>
      <c r="C6" s="248" t="s">
        <v>150</v>
      </c>
      <c r="D6" s="248"/>
    </row>
    <row r="7" spans="1:4" ht="30" customHeight="1">
      <c r="A7" s="394"/>
      <c r="B7" s="153" t="s">
        <v>152</v>
      </c>
      <c r="C7" s="248" t="s">
        <v>150</v>
      </c>
      <c r="D7" s="248"/>
    </row>
    <row r="8" spans="1:4" ht="30" customHeight="1">
      <c r="A8" s="394"/>
      <c r="B8" s="153" t="s">
        <v>153</v>
      </c>
      <c r="C8" s="248" t="s">
        <v>150</v>
      </c>
      <c r="D8" s="248"/>
    </row>
    <row r="9" spans="1:4" ht="30" customHeight="1">
      <c r="A9" s="394"/>
      <c r="B9" s="154" t="s">
        <v>154</v>
      </c>
      <c r="C9" s="248" t="s">
        <v>150</v>
      </c>
      <c r="D9" s="248"/>
    </row>
    <row r="10" spans="1:4" ht="30" customHeight="1">
      <c r="A10" s="394"/>
      <c r="B10" s="154" t="s">
        <v>166</v>
      </c>
      <c r="C10" s="248" t="s">
        <v>165</v>
      </c>
      <c r="D10" s="248"/>
    </row>
    <row r="11" spans="1:4">
      <c r="A11" s="394"/>
      <c r="B11" s="399" t="s">
        <v>158</v>
      </c>
      <c r="C11" s="248" t="s">
        <v>156</v>
      </c>
      <c r="D11" s="248" t="s">
        <v>159</v>
      </c>
    </row>
    <row r="12" spans="1:4" ht="86.25" customHeight="1">
      <c r="A12" s="394"/>
      <c r="B12" s="400"/>
      <c r="C12" s="249" t="s">
        <v>157</v>
      </c>
      <c r="D12" s="250" t="s">
        <v>160</v>
      </c>
    </row>
    <row r="13" spans="1:4" ht="84" customHeight="1">
      <c r="A13" s="394"/>
      <c r="B13" s="401"/>
      <c r="D13" s="251" t="s">
        <v>161</v>
      </c>
    </row>
    <row r="14" spans="1:4">
      <c r="A14" s="394"/>
      <c r="B14" s="398" t="s">
        <v>10</v>
      </c>
      <c r="C14" s="248" t="s">
        <v>369</v>
      </c>
      <c r="D14" s="248"/>
    </row>
    <row r="15" spans="1:4" ht="54">
      <c r="A15" s="394"/>
      <c r="B15" s="398"/>
      <c r="C15" s="249" t="s">
        <v>11</v>
      </c>
      <c r="D15" s="250" t="s">
        <v>167</v>
      </c>
    </row>
    <row r="16" spans="1:4" ht="20.100000000000001" customHeight="1">
      <c r="A16" s="394"/>
      <c r="B16" s="398"/>
      <c r="C16" s="251" t="s">
        <v>12</v>
      </c>
      <c r="D16" s="251"/>
    </row>
    <row r="17" spans="1:4" ht="147.75" customHeight="1">
      <c r="A17" s="394"/>
      <c r="B17" s="242" t="s">
        <v>162</v>
      </c>
      <c r="C17" s="250" t="s">
        <v>314</v>
      </c>
      <c r="D17" s="250" t="s">
        <v>315</v>
      </c>
    </row>
    <row r="18" spans="1:4" ht="20.100000000000001" customHeight="1">
      <c r="A18" s="394"/>
      <c r="B18" s="399" t="s">
        <v>313</v>
      </c>
      <c r="C18" s="396" t="s">
        <v>13</v>
      </c>
      <c r="D18" s="248" t="s">
        <v>310</v>
      </c>
    </row>
    <row r="19" spans="1:4" ht="85.5" customHeight="1">
      <c r="A19" s="394"/>
      <c r="B19" s="400"/>
      <c r="C19" s="397"/>
      <c r="D19" s="252" t="s">
        <v>311</v>
      </c>
    </row>
    <row r="20" spans="1:4" ht="59.25" customHeight="1">
      <c r="A20" s="394"/>
      <c r="B20" s="401"/>
      <c r="C20" s="253" t="s">
        <v>12</v>
      </c>
      <c r="D20" s="251" t="s">
        <v>312</v>
      </c>
    </row>
    <row r="21" spans="1:4" ht="20.100000000000001" customHeight="1">
      <c r="A21" s="394"/>
      <c r="B21" s="242" t="s">
        <v>168</v>
      </c>
      <c r="C21" s="247" t="s">
        <v>165</v>
      </c>
      <c r="D21" s="247"/>
    </row>
    <row r="22" spans="1:4" ht="20.100000000000001" customHeight="1">
      <c r="A22" s="394"/>
      <c r="B22" s="243" t="s">
        <v>169</v>
      </c>
      <c r="C22" s="250" t="s">
        <v>170</v>
      </c>
      <c r="D22" s="250"/>
    </row>
    <row r="23" spans="1:4">
      <c r="A23" s="394"/>
      <c r="B23" s="398" t="s">
        <v>14</v>
      </c>
      <c r="C23" s="248" t="s">
        <v>340</v>
      </c>
      <c r="D23" s="248"/>
    </row>
    <row r="24" spans="1:4" ht="40.5">
      <c r="A24" s="394"/>
      <c r="B24" s="398"/>
      <c r="C24" s="250" t="s">
        <v>11</v>
      </c>
      <c r="D24" s="250" t="s">
        <v>308</v>
      </c>
    </row>
    <row r="25" spans="1:4" ht="20.100000000000001" customHeight="1">
      <c r="A25" s="394"/>
      <c r="B25" s="398"/>
      <c r="C25" s="250" t="s">
        <v>15</v>
      </c>
      <c r="D25" s="250"/>
    </row>
    <row r="26" spans="1:4" ht="27">
      <c r="A26" s="394"/>
      <c r="B26" s="398"/>
      <c r="C26" s="251" t="s">
        <v>16</v>
      </c>
      <c r="D26" s="251" t="s">
        <v>309</v>
      </c>
    </row>
    <row r="27" spans="1:4" ht="39.950000000000003" customHeight="1">
      <c r="A27" s="394"/>
      <c r="B27" s="1" t="s">
        <v>17</v>
      </c>
      <c r="C27" s="247" t="s">
        <v>165</v>
      </c>
      <c r="D27" s="247" t="s">
        <v>18</v>
      </c>
    </row>
    <row r="28" spans="1:4" ht="54">
      <c r="A28" s="394"/>
      <c r="B28" s="398" t="s">
        <v>475</v>
      </c>
      <c r="C28" s="248" t="s">
        <v>227</v>
      </c>
      <c r="D28" s="254" t="s">
        <v>316</v>
      </c>
    </row>
    <row r="29" spans="1:4" ht="20.100000000000001" customHeight="1">
      <c r="A29" s="394"/>
      <c r="B29" s="398"/>
      <c r="C29" s="251" t="s">
        <v>15</v>
      </c>
      <c r="D29" s="251"/>
    </row>
    <row r="30" spans="1:4" ht="27">
      <c r="A30" s="394"/>
      <c r="B30" s="398" t="s">
        <v>163</v>
      </c>
      <c r="C30" s="248" t="s">
        <v>19</v>
      </c>
      <c r="D30" s="254" t="s">
        <v>20</v>
      </c>
    </row>
    <row r="31" spans="1:4" ht="114.75" customHeight="1">
      <c r="A31" s="394"/>
      <c r="B31" s="398"/>
      <c r="C31" s="251" t="s">
        <v>15</v>
      </c>
      <c r="D31" s="253" t="s">
        <v>228</v>
      </c>
    </row>
    <row r="32" spans="1:4" ht="67.5">
      <c r="A32" s="394"/>
      <c r="B32" s="242" t="s">
        <v>164</v>
      </c>
      <c r="C32" s="251" t="s">
        <v>165</v>
      </c>
      <c r="D32" s="251" t="s">
        <v>322</v>
      </c>
    </row>
    <row r="33" spans="1:4" ht="20.100000000000001" customHeight="1">
      <c r="A33" s="394"/>
      <c r="B33" s="398" t="s">
        <v>21</v>
      </c>
      <c r="C33" s="255" t="s">
        <v>229</v>
      </c>
      <c r="D33" s="255"/>
    </row>
    <row r="34" spans="1:4">
      <c r="A34" s="394"/>
      <c r="B34" s="398"/>
      <c r="C34" s="256" t="s">
        <v>323</v>
      </c>
      <c r="D34" s="256"/>
    </row>
    <row r="35" spans="1:4">
      <c r="A35" s="394"/>
      <c r="B35" s="398"/>
      <c r="C35" s="256" t="s">
        <v>317</v>
      </c>
      <c r="D35" s="256" t="s">
        <v>306</v>
      </c>
    </row>
    <row r="36" spans="1:4" ht="27">
      <c r="A36" s="394"/>
      <c r="B36" s="398"/>
      <c r="C36" s="256" t="s">
        <v>11</v>
      </c>
      <c r="D36" s="256"/>
    </row>
    <row r="37" spans="1:4">
      <c r="A37" s="394"/>
      <c r="B37" s="398"/>
      <c r="C37" s="257" t="s">
        <v>15</v>
      </c>
      <c r="D37" s="257" t="s">
        <v>307</v>
      </c>
    </row>
    <row r="38" spans="1:4" ht="27">
      <c r="A38" s="395"/>
      <c r="B38" s="1" t="s">
        <v>230</v>
      </c>
      <c r="C38" s="247"/>
      <c r="D38" s="247" t="s">
        <v>22</v>
      </c>
    </row>
    <row r="39" spans="1:4" ht="30" customHeight="1"/>
    <row r="40" spans="1:4" ht="30" customHeight="1"/>
    <row r="41" spans="1:4" ht="30" customHeight="1"/>
    <row r="42" spans="1:4" ht="30" customHeight="1"/>
    <row r="43" spans="1:4" ht="30" customHeight="1"/>
    <row r="44" spans="1:4" ht="30" customHeight="1"/>
    <row r="45" spans="1:4" ht="30" customHeight="1"/>
    <row r="46" spans="1:4" ht="30" customHeight="1"/>
    <row r="47" spans="1:4" ht="30" customHeight="1"/>
    <row r="48" spans="1:4" ht="30" customHeight="1"/>
    <row r="49" ht="30" customHeight="1"/>
    <row r="50" ht="30" customHeight="1"/>
    <row r="51" ht="30" customHeight="1"/>
    <row r="52" ht="30" customHeight="1"/>
    <row r="53" ht="30" customHeight="1"/>
  </sheetData>
  <mergeCells count="9">
    <mergeCell ref="A2:A38"/>
    <mergeCell ref="C18:C19"/>
    <mergeCell ref="B14:B16"/>
    <mergeCell ref="B23:B26"/>
    <mergeCell ref="B28:B29"/>
    <mergeCell ref="B30:B31"/>
    <mergeCell ref="B33:B37"/>
    <mergeCell ref="B11:B13"/>
    <mergeCell ref="B18:B20"/>
  </mergeCells>
  <phoneticPr fontId="3"/>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152"/>
  <sheetViews>
    <sheetView view="pageBreakPreview" zoomScale="70" zoomScaleNormal="100" zoomScaleSheetLayoutView="70" workbookViewId="0">
      <selection activeCell="AI33" sqref="AI33"/>
    </sheetView>
  </sheetViews>
  <sheetFormatPr defaultRowHeight="19.5"/>
  <cols>
    <col min="1" max="20" width="3.75" style="291" customWidth="1"/>
    <col min="21" max="21" width="3.75" style="292" customWidth="1"/>
    <col min="22" max="34" width="3.75" style="291" customWidth="1"/>
    <col min="35" max="35" width="41.75" style="291" bestFit="1" customWidth="1"/>
    <col min="36" max="36" width="13.25" style="291" customWidth="1"/>
    <col min="37" max="37" width="14.75" style="291" customWidth="1"/>
    <col min="38" max="16384" width="9" style="291"/>
  </cols>
  <sheetData>
    <row r="1" spans="1:37" ht="21">
      <c r="A1" s="629" t="s">
        <v>371</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row>
    <row r="2" spans="1:37" ht="21.95" customHeight="1">
      <c r="AI2" s="291" t="s">
        <v>372</v>
      </c>
      <c r="AJ2" s="293" t="str">
        <f>IF(G11="","",VLOOKUP(G11,AI3:AJ7,2,FALSE))</f>
        <v/>
      </c>
    </row>
    <row r="3" spans="1:37" ht="26.25" customHeight="1">
      <c r="B3" s="630" t="s">
        <v>373</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2"/>
      <c r="AI3" s="291" t="s">
        <v>374</v>
      </c>
      <c r="AJ3" s="294">
        <v>1</v>
      </c>
    </row>
    <row r="4" spans="1:37" ht="26.25" customHeight="1">
      <c r="B4" s="633"/>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5"/>
      <c r="AI4" s="291" t="s">
        <v>375</v>
      </c>
      <c r="AJ4" s="294">
        <v>2</v>
      </c>
    </row>
    <row r="5" spans="1:37" ht="26.25" customHeight="1">
      <c r="B5" s="636"/>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5"/>
      <c r="AI5" s="291" t="s">
        <v>376</v>
      </c>
      <c r="AJ5" s="294">
        <v>3</v>
      </c>
    </row>
    <row r="6" spans="1:37" ht="26.25" customHeight="1">
      <c r="B6" s="637"/>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638"/>
      <c r="AF6" s="639"/>
      <c r="AI6" s="291" t="s">
        <v>377</v>
      </c>
      <c r="AJ6" s="294">
        <v>4</v>
      </c>
    </row>
    <row r="7" spans="1:37" ht="21.95" customHeight="1">
      <c r="AI7" s="291" t="s">
        <v>378</v>
      </c>
      <c r="AJ7" s="294">
        <v>5</v>
      </c>
    </row>
    <row r="8" spans="1:37" ht="21.95" customHeight="1">
      <c r="B8" s="295" t="s">
        <v>379</v>
      </c>
      <c r="U8" s="291"/>
      <c r="AI8" s="296" t="s">
        <v>380</v>
      </c>
      <c r="AJ8" s="297" t="str">
        <f>IF(AND(COUNTIF(V11,"*")=1,OR(AJ2=1,AJ2=2,)),VLOOKUP(V11,AI9:AJ11,2,FALSE),"")</f>
        <v/>
      </c>
    </row>
    <row r="9" spans="1:37" ht="21.95" customHeight="1">
      <c r="B9" s="640" t="s">
        <v>381</v>
      </c>
      <c r="C9" s="640"/>
      <c r="D9" s="640"/>
      <c r="E9" s="640"/>
      <c r="F9" s="640"/>
      <c r="G9" s="641"/>
      <c r="H9" s="641"/>
      <c r="I9" s="641"/>
      <c r="J9" s="641"/>
      <c r="K9" s="640" t="s">
        <v>382</v>
      </c>
      <c r="L9" s="640"/>
      <c r="M9" s="640"/>
      <c r="N9" s="640"/>
      <c r="O9" s="642"/>
      <c r="P9" s="642"/>
      <c r="Q9" s="642"/>
      <c r="R9" s="642"/>
      <c r="S9" s="642"/>
      <c r="T9" s="642"/>
      <c r="U9" s="642"/>
      <c r="V9" s="642"/>
      <c r="W9" s="642"/>
      <c r="X9" s="642"/>
      <c r="Y9" s="643"/>
      <c r="Z9" s="643"/>
      <c r="AA9" s="643"/>
      <c r="AB9" s="643"/>
      <c r="AI9" s="296" t="s">
        <v>383</v>
      </c>
      <c r="AJ9" s="294">
        <v>6</v>
      </c>
    </row>
    <row r="10" spans="1:37" ht="21.95" customHeight="1">
      <c r="B10" s="620" t="s">
        <v>384</v>
      </c>
      <c r="C10" s="621"/>
      <c r="D10" s="621"/>
      <c r="E10" s="621"/>
      <c r="F10" s="622"/>
      <c r="G10" s="623"/>
      <c r="H10" s="624"/>
      <c r="I10" s="624"/>
      <c r="J10" s="625"/>
      <c r="K10" s="620" t="s">
        <v>385</v>
      </c>
      <c r="L10" s="621"/>
      <c r="M10" s="621"/>
      <c r="N10" s="622"/>
      <c r="O10" s="623"/>
      <c r="P10" s="624"/>
      <c r="Q10" s="624"/>
      <c r="R10" s="624"/>
      <c r="S10" s="624"/>
      <c r="T10" s="625"/>
      <c r="U10" s="626" t="s">
        <v>386</v>
      </c>
      <c r="V10" s="627"/>
      <c r="W10" s="627"/>
      <c r="X10" s="628"/>
      <c r="Y10" s="623"/>
      <c r="Z10" s="624"/>
      <c r="AA10" s="624"/>
      <c r="AB10" s="624"/>
      <c r="AC10" s="624"/>
      <c r="AD10" s="624"/>
      <c r="AE10" s="624"/>
      <c r="AF10" s="625"/>
      <c r="AI10" s="296" t="s">
        <v>387</v>
      </c>
      <c r="AJ10" s="294">
        <v>7</v>
      </c>
    </row>
    <row r="11" spans="1:37" ht="21.95" customHeight="1">
      <c r="B11" s="640" t="s">
        <v>388</v>
      </c>
      <c r="C11" s="640"/>
      <c r="D11" s="640"/>
      <c r="E11" s="640"/>
      <c r="F11" s="640"/>
      <c r="G11" s="657"/>
      <c r="H11" s="658"/>
      <c r="I11" s="658"/>
      <c r="J11" s="658"/>
      <c r="K11" s="658"/>
      <c r="L11" s="658"/>
      <c r="M11" s="658"/>
      <c r="N11" s="658"/>
      <c r="O11" s="658"/>
      <c r="P11" s="658"/>
      <c r="Q11" s="659"/>
      <c r="R11" s="626" t="s">
        <v>389</v>
      </c>
      <c r="S11" s="627"/>
      <c r="T11" s="627"/>
      <c r="U11" s="628"/>
      <c r="V11" s="657"/>
      <c r="W11" s="658"/>
      <c r="X11" s="658"/>
      <c r="Y11" s="658"/>
      <c r="Z11" s="658"/>
      <c r="AA11" s="658"/>
      <c r="AB11" s="659"/>
      <c r="AI11" s="296" t="s">
        <v>390</v>
      </c>
      <c r="AJ11" s="294">
        <v>8</v>
      </c>
    </row>
    <row r="12" spans="1:37" ht="17.25" customHeight="1">
      <c r="B12" s="660" t="s">
        <v>391</v>
      </c>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c r="AG12" s="292"/>
      <c r="AJ12" s="294"/>
    </row>
    <row r="13" spans="1:37" ht="17.25" customHeight="1">
      <c r="B13" s="660"/>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292"/>
      <c r="AI13" s="296"/>
    </row>
    <row r="14" spans="1:37" ht="18" customHeight="1">
      <c r="U14" s="291"/>
      <c r="AI14" s="296"/>
    </row>
    <row r="15" spans="1:37" ht="21.95" customHeight="1">
      <c r="B15" s="295" t="s">
        <v>392</v>
      </c>
      <c r="U15" s="291"/>
      <c r="AI15" s="296" t="s">
        <v>393</v>
      </c>
    </row>
    <row r="16" spans="1:37" ht="21.95" customHeight="1">
      <c r="B16" s="644" t="s">
        <v>394</v>
      </c>
      <c r="C16" s="645"/>
      <c r="D16" s="645"/>
      <c r="E16" s="645"/>
      <c r="F16" s="645"/>
      <c r="G16" s="645"/>
      <c r="H16" s="645"/>
      <c r="I16" s="645"/>
      <c r="J16" s="645"/>
      <c r="K16" s="646"/>
      <c r="L16" s="620" t="s">
        <v>395</v>
      </c>
      <c r="M16" s="621"/>
      <c r="N16" s="624"/>
      <c r="O16" s="624"/>
      <c r="P16" s="298" t="s">
        <v>231</v>
      </c>
      <c r="Q16" s="624"/>
      <c r="R16" s="624"/>
      <c r="S16" s="299" t="s">
        <v>396</v>
      </c>
      <c r="T16" s="300"/>
      <c r="U16" s="300"/>
      <c r="AD16" s="300"/>
      <c r="AE16" s="300"/>
      <c r="AI16" s="301" t="str">
        <f>L16&amp;N16&amp;P16&amp;Q16&amp;S16&amp;"１日"</f>
        <v>令和年月１日</v>
      </c>
      <c r="AJ16" s="302"/>
      <c r="AK16" s="302"/>
    </row>
    <row r="17" spans="2:37" ht="21.95" customHeight="1">
      <c r="B17" s="644" t="s">
        <v>397</v>
      </c>
      <c r="C17" s="645"/>
      <c r="D17" s="645"/>
      <c r="E17" s="645"/>
      <c r="F17" s="645"/>
      <c r="G17" s="645"/>
      <c r="H17" s="645"/>
      <c r="I17" s="645"/>
      <c r="J17" s="645"/>
      <c r="K17" s="645"/>
      <c r="L17" s="645"/>
      <c r="M17" s="645"/>
      <c r="N17" s="645"/>
      <c r="O17" s="646"/>
      <c r="P17" s="647"/>
      <c r="Q17" s="648"/>
      <c r="R17" s="648"/>
      <c r="S17" s="303" t="s">
        <v>203</v>
      </c>
      <c r="AI17" s="296" t="s">
        <v>398</v>
      </c>
      <c r="AJ17" s="304" t="s">
        <v>399</v>
      </c>
    </row>
    <row r="18" spans="2:37" ht="21.95" customHeight="1">
      <c r="B18" s="649" t="s">
        <v>400</v>
      </c>
      <c r="C18" s="649"/>
      <c r="D18" s="649"/>
      <c r="E18" s="649"/>
      <c r="F18" s="649"/>
      <c r="G18" s="649"/>
      <c r="H18" s="649"/>
      <c r="I18" s="649"/>
      <c r="J18" s="649"/>
      <c r="K18" s="649"/>
      <c r="L18" s="649"/>
      <c r="M18" s="649"/>
      <c r="N18" s="649"/>
      <c r="O18" s="649"/>
      <c r="P18" s="649"/>
      <c r="Q18" s="649"/>
      <c r="R18" s="649"/>
      <c r="S18" s="649"/>
      <c r="T18" s="649"/>
      <c r="U18" s="649"/>
      <c r="V18" s="649"/>
      <c r="W18" s="649"/>
      <c r="X18" s="649"/>
      <c r="Y18" s="649"/>
      <c r="Z18" s="650"/>
      <c r="AA18" s="651"/>
      <c r="AB18" s="651"/>
      <c r="AC18" s="305" t="s">
        <v>203</v>
      </c>
      <c r="AI18" s="306" t="e">
        <f>(Z18-P17)/Z18</f>
        <v>#DIV/0!</v>
      </c>
      <c r="AJ18" s="307" t="e">
        <f>AI18</f>
        <v>#DIV/0!</v>
      </c>
    </row>
    <row r="19" spans="2:37" ht="21.95" customHeight="1">
      <c r="B19" s="652" t="s">
        <v>401</v>
      </c>
      <c r="C19" s="653"/>
      <c r="D19" s="653"/>
      <c r="E19" s="653"/>
      <c r="F19" s="653"/>
      <c r="G19" s="653"/>
      <c r="H19" s="654" t="str">
        <f>IF(P17="","",IF(AND(H20="否",ROUND(AI18,4)&gt;=0.05),"可","否"))</f>
        <v/>
      </c>
      <c r="I19" s="655"/>
      <c r="J19" s="656"/>
      <c r="N19" s="308"/>
      <c r="O19" s="308"/>
      <c r="P19" s="308"/>
      <c r="Q19" s="308"/>
      <c r="R19" s="308"/>
      <c r="S19" s="308"/>
      <c r="T19" s="308"/>
      <c r="U19" s="308"/>
      <c r="V19" s="308"/>
      <c r="W19" s="308"/>
      <c r="X19" s="308"/>
      <c r="Y19" s="308"/>
      <c r="Z19" s="308"/>
      <c r="AA19" s="308"/>
      <c r="AB19" s="308"/>
      <c r="AC19" s="308"/>
      <c r="AD19" s="308"/>
      <c r="AE19" s="308"/>
      <c r="AF19" s="308"/>
      <c r="AI19" s="309" t="s">
        <v>402</v>
      </c>
      <c r="AJ19" s="310" t="s">
        <v>403</v>
      </c>
    </row>
    <row r="20" spans="2:37" ht="21.95" customHeight="1">
      <c r="B20" s="644" t="s">
        <v>404</v>
      </c>
      <c r="C20" s="645"/>
      <c r="D20" s="645"/>
      <c r="E20" s="645"/>
      <c r="F20" s="645"/>
      <c r="G20" s="645"/>
      <c r="H20" s="661" t="str">
        <f>IF(N16="","",IF(AND(AI20="可",AJ20="可"),"可","否"))</f>
        <v/>
      </c>
      <c r="I20" s="662"/>
      <c r="J20" s="663"/>
      <c r="N20" s="308"/>
      <c r="O20" s="308"/>
      <c r="P20" s="308"/>
      <c r="Q20" s="308"/>
      <c r="R20" s="308"/>
      <c r="S20" s="308"/>
      <c r="T20" s="308"/>
      <c r="U20" s="308"/>
      <c r="V20" s="308"/>
      <c r="W20" s="308"/>
      <c r="X20" s="308"/>
      <c r="Y20" s="308"/>
      <c r="Z20" s="308"/>
      <c r="AE20" s="308"/>
      <c r="AF20" s="308"/>
      <c r="AI20" s="309" t="str">
        <f>IF(P17="","",IF(OR(AND(AJ8=7,P17&lt;=750),(AND(AJ8=8,P17&lt;=900))),"可","否"))</f>
        <v/>
      </c>
      <c r="AJ20" s="311" t="str">
        <f>IF(AND(N16=3,OR(Q16=2,Q16=3)),"否","可")</f>
        <v>可</v>
      </c>
      <c r="AK20" s="300"/>
    </row>
    <row r="21" spans="2:37" ht="20.25" customHeight="1">
      <c r="B21" s="664" t="s">
        <v>405</v>
      </c>
      <c r="C21" s="665"/>
      <c r="D21" s="665"/>
      <c r="E21" s="665"/>
      <c r="F21" s="665"/>
      <c r="G21" s="665"/>
      <c r="H21" s="665"/>
      <c r="I21" s="665"/>
      <c r="J21" s="665"/>
      <c r="K21" s="665"/>
      <c r="L21" s="665"/>
      <c r="M21" s="665"/>
      <c r="N21" s="665"/>
      <c r="O21" s="665"/>
      <c r="P21" s="665"/>
      <c r="Q21" s="665"/>
      <c r="R21" s="665"/>
      <c r="S21" s="665"/>
      <c r="T21" s="665"/>
      <c r="U21" s="665"/>
      <c r="V21" s="665"/>
      <c r="W21" s="665"/>
      <c r="X21" s="665"/>
      <c r="Y21" s="665"/>
      <c r="Z21" s="665"/>
      <c r="AA21" s="665"/>
      <c r="AB21" s="665"/>
      <c r="AC21" s="665"/>
      <c r="AD21" s="665"/>
      <c r="AE21" s="665"/>
      <c r="AF21" s="665"/>
    </row>
    <row r="22" spans="2:37" ht="20.25" customHeight="1">
      <c r="B22" s="664"/>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row>
    <row r="23" spans="2:37" ht="20.25" customHeight="1">
      <c r="B23" s="664"/>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row>
    <row r="24" spans="2:37" ht="20.25" customHeight="1">
      <c r="B24" s="664"/>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row>
    <row r="25" spans="2:37" ht="20.25" customHeight="1">
      <c r="B25" s="664"/>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row>
    <row r="26" spans="2:37" ht="20.25" customHeight="1">
      <c r="B26" s="664"/>
      <c r="C26" s="665"/>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row>
    <row r="27" spans="2:37" ht="20.25" customHeight="1">
      <c r="B27" s="664"/>
      <c r="C27" s="665"/>
      <c r="D27" s="665"/>
      <c r="E27" s="665"/>
      <c r="F27" s="665"/>
      <c r="G27" s="665"/>
      <c r="H27" s="665"/>
      <c r="I27" s="665"/>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row>
    <row r="28" spans="2:37" ht="20.25" customHeight="1">
      <c r="B28" s="665"/>
      <c r="C28" s="665"/>
      <c r="D28" s="665"/>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row>
    <row r="29" spans="2:37" ht="18" customHeight="1">
      <c r="N29" s="292"/>
      <c r="O29" s="292"/>
      <c r="P29" s="292"/>
      <c r="Q29" s="292"/>
      <c r="R29" s="292"/>
      <c r="S29" s="292"/>
      <c r="U29" s="291"/>
    </row>
    <row r="30" spans="2:37" ht="21.95" customHeight="1">
      <c r="B30" s="666" t="s">
        <v>406</v>
      </c>
      <c r="C30" s="667"/>
      <c r="D30" s="667"/>
      <c r="E30" s="667"/>
      <c r="F30" s="667"/>
      <c r="G30" s="667"/>
      <c r="H30" s="667"/>
      <c r="I30" s="668"/>
      <c r="K30" s="312" t="s">
        <v>407</v>
      </c>
      <c r="N30" s="292"/>
      <c r="O30" s="292"/>
      <c r="P30" s="292"/>
      <c r="Q30" s="292"/>
      <c r="R30" s="292"/>
      <c r="S30" s="292"/>
      <c r="U30" s="291"/>
    </row>
    <row r="31" spans="2:37" ht="21.95" customHeight="1">
      <c r="B31" s="295" t="s">
        <v>408</v>
      </c>
    </row>
    <row r="32" spans="2:37" ht="21.95" customHeight="1">
      <c r="B32" s="640"/>
      <c r="C32" s="640"/>
      <c r="D32" s="640"/>
      <c r="E32" s="640"/>
      <c r="F32" s="640"/>
      <c r="G32" s="640"/>
      <c r="H32" s="640"/>
      <c r="I32" s="640"/>
      <c r="J32" s="640"/>
      <c r="K32" s="640"/>
      <c r="L32" s="640" t="s">
        <v>409</v>
      </c>
      <c r="M32" s="640"/>
      <c r="N32" s="640"/>
      <c r="O32" s="640"/>
      <c r="P32" s="640"/>
      <c r="Q32" s="669" t="s">
        <v>410</v>
      </c>
      <c r="R32" s="669"/>
      <c r="S32" s="669"/>
      <c r="T32" s="669"/>
      <c r="U32" s="640" t="s">
        <v>411</v>
      </c>
      <c r="V32" s="640"/>
      <c r="W32" s="640"/>
      <c r="X32" s="640"/>
      <c r="Y32" s="670"/>
      <c r="Z32" s="671"/>
      <c r="AA32" s="672" t="s">
        <v>412</v>
      </c>
      <c r="AB32" s="640"/>
      <c r="AC32" s="640"/>
      <c r="AD32" s="640"/>
      <c r="AH32" s="300"/>
      <c r="AI32" s="300"/>
      <c r="AJ32" s="300"/>
      <c r="AK32" s="300"/>
    </row>
    <row r="33" spans="2:37" ht="21.95" customHeight="1">
      <c r="B33" s="640"/>
      <c r="C33" s="640"/>
      <c r="D33" s="640"/>
      <c r="E33" s="640"/>
      <c r="F33" s="640"/>
      <c r="G33" s="640"/>
      <c r="H33" s="640"/>
      <c r="I33" s="640"/>
      <c r="J33" s="640"/>
      <c r="K33" s="640"/>
      <c r="L33" s="640"/>
      <c r="M33" s="640"/>
      <c r="N33" s="640"/>
      <c r="O33" s="640"/>
      <c r="P33" s="640"/>
      <c r="Q33" s="669"/>
      <c r="R33" s="669"/>
      <c r="S33" s="669"/>
      <c r="T33" s="669"/>
      <c r="U33" s="640"/>
      <c r="V33" s="640"/>
      <c r="W33" s="640"/>
      <c r="X33" s="640"/>
      <c r="Y33" s="670"/>
      <c r="Z33" s="671"/>
      <c r="AA33" s="640"/>
      <c r="AB33" s="640"/>
      <c r="AC33" s="640"/>
      <c r="AD33" s="640"/>
      <c r="AH33" s="300"/>
      <c r="AI33" s="300"/>
      <c r="AJ33" s="300"/>
      <c r="AK33" s="300"/>
    </row>
    <row r="34" spans="2:37" ht="21.95" customHeight="1">
      <c r="B34" s="644" t="s">
        <v>394</v>
      </c>
      <c r="C34" s="645"/>
      <c r="D34" s="645"/>
      <c r="E34" s="645"/>
      <c r="F34" s="645"/>
      <c r="G34" s="645"/>
      <c r="H34" s="645"/>
      <c r="I34" s="645"/>
      <c r="J34" s="645"/>
      <c r="K34" s="646"/>
      <c r="L34" s="673" t="str">
        <f>IF(N16="","",EOMONTH(AI16,0))</f>
        <v/>
      </c>
      <c r="M34" s="673"/>
      <c r="N34" s="673"/>
      <c r="O34" s="673"/>
      <c r="P34" s="673"/>
      <c r="Q34" s="681" t="str">
        <f>IF($P$17=0,"",$P$17)</f>
        <v/>
      </c>
      <c r="R34" s="682"/>
      <c r="S34" s="682"/>
      <c r="T34" s="682"/>
      <c r="U34" s="676" t="str">
        <f>IF(Q34="","",ROUND(($Z$18-Q34)/$Z$18,4))</f>
        <v/>
      </c>
      <c r="V34" s="677"/>
      <c r="W34" s="677"/>
      <c r="X34" s="677"/>
      <c r="Y34" s="670"/>
      <c r="Z34" s="671"/>
      <c r="AA34" s="678"/>
      <c r="AB34" s="679"/>
      <c r="AC34" s="679"/>
      <c r="AD34" s="680"/>
      <c r="AH34" s="300"/>
      <c r="AI34" s="300"/>
      <c r="AJ34" s="300"/>
      <c r="AK34" s="300"/>
    </row>
    <row r="35" spans="2:37" ht="21.95" customHeight="1">
      <c r="B35" s="644" t="s">
        <v>413</v>
      </c>
      <c r="C35" s="645"/>
      <c r="D35" s="645"/>
      <c r="E35" s="645"/>
      <c r="F35" s="645"/>
      <c r="G35" s="645"/>
      <c r="H35" s="645"/>
      <c r="I35" s="645"/>
      <c r="J35" s="645"/>
      <c r="K35" s="646"/>
      <c r="L35" s="673" t="str">
        <f t="shared" ref="L35:L41" si="0">IF($N$16="","",EOMONTH(L34,1))</f>
        <v/>
      </c>
      <c r="M35" s="673"/>
      <c r="N35" s="673"/>
      <c r="O35" s="673"/>
      <c r="P35" s="673"/>
      <c r="Q35" s="674"/>
      <c r="R35" s="675"/>
      <c r="S35" s="675"/>
      <c r="T35" s="675"/>
      <c r="U35" s="676" t="str">
        <f t="shared" ref="U35:U39" si="1">IF(Q35="","",ROUND(($Z$18-Q35)/$Z$18,4))</f>
        <v/>
      </c>
      <c r="V35" s="677"/>
      <c r="W35" s="677"/>
      <c r="X35" s="677"/>
      <c r="Y35" s="670"/>
      <c r="Z35" s="671"/>
      <c r="AA35" s="678"/>
      <c r="AB35" s="679"/>
      <c r="AC35" s="679"/>
      <c r="AD35" s="680"/>
      <c r="AH35" s="300"/>
      <c r="AI35" s="300"/>
      <c r="AJ35" s="300"/>
      <c r="AK35" s="300"/>
    </row>
    <row r="36" spans="2:37" ht="21.95" customHeight="1">
      <c r="B36" s="644" t="s">
        <v>414</v>
      </c>
      <c r="C36" s="645"/>
      <c r="D36" s="645"/>
      <c r="E36" s="645"/>
      <c r="F36" s="645"/>
      <c r="G36" s="645"/>
      <c r="H36" s="645"/>
      <c r="I36" s="645"/>
      <c r="J36" s="645"/>
      <c r="K36" s="646"/>
      <c r="L36" s="673" t="str">
        <f t="shared" si="0"/>
        <v/>
      </c>
      <c r="M36" s="673"/>
      <c r="N36" s="673"/>
      <c r="O36" s="673"/>
      <c r="P36" s="673"/>
      <c r="Q36" s="674"/>
      <c r="R36" s="675"/>
      <c r="S36" s="675"/>
      <c r="T36" s="675"/>
      <c r="U36" s="676" t="str">
        <f t="shared" si="1"/>
        <v/>
      </c>
      <c r="V36" s="677"/>
      <c r="W36" s="677"/>
      <c r="X36" s="677"/>
      <c r="Y36" s="670"/>
      <c r="Z36" s="671"/>
      <c r="AA36" s="683" t="str">
        <f>IF(U34="","",IF(AND($H$19="可",U34&gt;=0.05),"可","否"))</f>
        <v/>
      </c>
      <c r="AB36" s="683"/>
      <c r="AC36" s="683"/>
      <c r="AD36" s="683"/>
      <c r="AH36" s="300"/>
      <c r="AI36" s="300"/>
      <c r="AJ36" s="300"/>
      <c r="AK36" s="300"/>
    </row>
    <row r="37" spans="2:37" ht="21.95" customHeight="1">
      <c r="B37" s="644" t="s">
        <v>415</v>
      </c>
      <c r="C37" s="645"/>
      <c r="D37" s="645"/>
      <c r="E37" s="645"/>
      <c r="F37" s="645"/>
      <c r="G37" s="645"/>
      <c r="H37" s="645"/>
      <c r="I37" s="645"/>
      <c r="J37" s="645"/>
      <c r="K37" s="646"/>
      <c r="L37" s="673" t="str">
        <f t="shared" si="0"/>
        <v/>
      </c>
      <c r="M37" s="673"/>
      <c r="N37" s="673"/>
      <c r="O37" s="673"/>
      <c r="P37" s="673"/>
      <c r="Q37" s="674"/>
      <c r="R37" s="675"/>
      <c r="S37" s="675"/>
      <c r="T37" s="675"/>
      <c r="U37" s="676" t="str">
        <f t="shared" si="1"/>
        <v/>
      </c>
      <c r="V37" s="677"/>
      <c r="W37" s="677"/>
      <c r="X37" s="677"/>
      <c r="Y37" s="670"/>
      <c r="Z37" s="671"/>
      <c r="AA37" s="683" t="str">
        <f t="shared" ref="AA37:AA41" si="2">IF(U35="","",IF(AND($H$19="可",U35&gt;=0.05),"可","否"))</f>
        <v/>
      </c>
      <c r="AB37" s="683"/>
      <c r="AC37" s="683"/>
      <c r="AD37" s="683"/>
      <c r="AH37" s="300"/>
      <c r="AI37" s="300"/>
      <c r="AJ37" s="300"/>
      <c r="AK37" s="300"/>
    </row>
    <row r="38" spans="2:37" ht="21.95" customHeight="1">
      <c r="B38" s="644" t="s">
        <v>416</v>
      </c>
      <c r="C38" s="645"/>
      <c r="D38" s="645"/>
      <c r="E38" s="645"/>
      <c r="F38" s="645"/>
      <c r="G38" s="645"/>
      <c r="H38" s="645"/>
      <c r="I38" s="645"/>
      <c r="J38" s="645"/>
      <c r="K38" s="646"/>
      <c r="L38" s="673" t="str">
        <f t="shared" si="0"/>
        <v/>
      </c>
      <c r="M38" s="673"/>
      <c r="N38" s="673"/>
      <c r="O38" s="673"/>
      <c r="P38" s="673"/>
      <c r="Q38" s="674"/>
      <c r="R38" s="675"/>
      <c r="S38" s="675"/>
      <c r="T38" s="675"/>
      <c r="U38" s="676" t="str">
        <f t="shared" si="1"/>
        <v/>
      </c>
      <c r="V38" s="677"/>
      <c r="W38" s="677"/>
      <c r="X38" s="677"/>
      <c r="Y38" s="685" t="s">
        <v>417</v>
      </c>
      <c r="Z38" s="671"/>
      <c r="AA38" s="683" t="str">
        <f t="shared" si="2"/>
        <v/>
      </c>
      <c r="AB38" s="683"/>
      <c r="AC38" s="683"/>
      <c r="AD38" s="683"/>
      <c r="AH38" s="300"/>
      <c r="AI38" s="300"/>
      <c r="AJ38" s="300"/>
      <c r="AK38" s="300"/>
    </row>
    <row r="39" spans="2:37" ht="21.95" customHeight="1">
      <c r="B39" s="644" t="s">
        <v>418</v>
      </c>
      <c r="C39" s="645"/>
      <c r="D39" s="645"/>
      <c r="E39" s="645"/>
      <c r="F39" s="645"/>
      <c r="G39" s="645"/>
      <c r="H39" s="645"/>
      <c r="I39" s="645"/>
      <c r="J39" s="645"/>
      <c r="K39" s="646"/>
      <c r="L39" s="673" t="str">
        <f t="shared" si="0"/>
        <v/>
      </c>
      <c r="M39" s="673"/>
      <c r="N39" s="673"/>
      <c r="O39" s="673"/>
      <c r="P39" s="673"/>
      <c r="Q39" s="674"/>
      <c r="R39" s="675"/>
      <c r="S39" s="675"/>
      <c r="T39" s="675"/>
      <c r="U39" s="676" t="str">
        <f t="shared" si="1"/>
        <v/>
      </c>
      <c r="V39" s="677"/>
      <c r="W39" s="677"/>
      <c r="X39" s="677"/>
      <c r="Y39" s="670"/>
      <c r="Z39" s="671"/>
      <c r="AA39" s="684" t="str">
        <f>IF(U37="","",IF(AND($H$19="可",U37&gt;=0.05),"可","否"))</f>
        <v/>
      </c>
      <c r="AB39" s="684"/>
      <c r="AC39" s="684"/>
      <c r="AD39" s="684"/>
      <c r="AH39" s="300"/>
      <c r="AI39" s="300"/>
      <c r="AJ39" s="300"/>
      <c r="AK39" s="300"/>
    </row>
    <row r="40" spans="2:37" ht="21.95" customHeight="1">
      <c r="B40" s="644"/>
      <c r="C40" s="645"/>
      <c r="D40" s="645"/>
      <c r="E40" s="645"/>
      <c r="F40" s="645"/>
      <c r="G40" s="645"/>
      <c r="H40" s="645"/>
      <c r="I40" s="645"/>
      <c r="J40" s="645"/>
      <c r="K40" s="646"/>
      <c r="L40" s="673" t="str">
        <f t="shared" si="0"/>
        <v/>
      </c>
      <c r="M40" s="673"/>
      <c r="N40" s="673"/>
      <c r="O40" s="673"/>
      <c r="P40" s="673"/>
      <c r="Q40" s="678"/>
      <c r="R40" s="679"/>
      <c r="S40" s="679"/>
      <c r="T40" s="680"/>
      <c r="U40" s="678"/>
      <c r="V40" s="679"/>
      <c r="W40" s="679"/>
      <c r="X40" s="680"/>
      <c r="Y40" s="670"/>
      <c r="Z40" s="671"/>
      <c r="AA40" s="683" t="str">
        <f t="shared" si="2"/>
        <v/>
      </c>
      <c r="AB40" s="683"/>
      <c r="AC40" s="683"/>
      <c r="AD40" s="683"/>
      <c r="AH40" s="300"/>
      <c r="AI40" s="300"/>
      <c r="AJ40" s="300"/>
      <c r="AK40" s="300"/>
    </row>
    <row r="41" spans="2:37" ht="21.95" customHeight="1">
      <c r="B41" s="644" t="s">
        <v>419</v>
      </c>
      <c r="C41" s="645"/>
      <c r="D41" s="645"/>
      <c r="E41" s="645"/>
      <c r="F41" s="645"/>
      <c r="G41" s="645"/>
      <c r="H41" s="645"/>
      <c r="I41" s="645"/>
      <c r="J41" s="645"/>
      <c r="K41" s="646"/>
      <c r="L41" s="673" t="str">
        <f t="shared" si="0"/>
        <v/>
      </c>
      <c r="M41" s="673"/>
      <c r="N41" s="673"/>
      <c r="O41" s="673"/>
      <c r="P41" s="673"/>
      <c r="Q41" s="695"/>
      <c r="R41" s="695"/>
      <c r="S41" s="695"/>
      <c r="T41" s="695"/>
      <c r="U41" s="695"/>
      <c r="V41" s="695"/>
      <c r="W41" s="695"/>
      <c r="X41" s="695"/>
      <c r="Y41" s="670"/>
      <c r="Z41" s="671"/>
      <c r="AA41" s="683" t="str">
        <f t="shared" si="2"/>
        <v/>
      </c>
      <c r="AB41" s="683"/>
      <c r="AC41" s="683"/>
      <c r="AD41" s="683"/>
      <c r="AH41" s="300"/>
      <c r="AI41" s="300"/>
      <c r="AJ41" s="300"/>
      <c r="AK41" s="300"/>
    </row>
    <row r="42" spans="2:37" ht="19.5" customHeight="1">
      <c r="B42" s="696" t="s">
        <v>420</v>
      </c>
      <c r="C42" s="697"/>
      <c r="D42" s="697"/>
      <c r="E42" s="697"/>
      <c r="F42" s="697"/>
      <c r="G42" s="697"/>
      <c r="H42" s="697"/>
      <c r="I42" s="697"/>
      <c r="J42" s="697"/>
      <c r="K42" s="697"/>
      <c r="L42" s="697"/>
      <c r="M42" s="697"/>
      <c r="N42" s="697"/>
      <c r="O42" s="697"/>
      <c r="P42" s="697"/>
      <c r="Q42" s="697"/>
      <c r="R42" s="697"/>
      <c r="S42" s="697"/>
      <c r="T42" s="697"/>
      <c r="U42" s="697"/>
      <c r="V42" s="697"/>
      <c r="W42" s="697"/>
      <c r="X42" s="697"/>
      <c r="Y42" s="697"/>
      <c r="Z42" s="697"/>
      <c r="AA42" s="697"/>
      <c r="AB42" s="697"/>
      <c r="AC42" s="697"/>
      <c r="AD42" s="697"/>
      <c r="AE42" s="697"/>
      <c r="AF42" s="697"/>
    </row>
    <row r="43" spans="2:37" ht="19.5" customHeight="1">
      <c r="B43" s="696"/>
      <c r="C43" s="697"/>
      <c r="D43" s="697"/>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row>
    <row r="44" spans="2:37" ht="19.5" customHeight="1">
      <c r="B44" s="697"/>
      <c r="C44" s="697"/>
      <c r="D44" s="697"/>
      <c r="E44" s="697"/>
      <c r="F44" s="697"/>
      <c r="G44" s="697"/>
      <c r="H44" s="697"/>
      <c r="I44" s="697"/>
      <c r="J44" s="697"/>
      <c r="K44" s="697"/>
      <c r="L44" s="697"/>
      <c r="M44" s="697"/>
      <c r="N44" s="697"/>
      <c r="O44" s="697"/>
      <c r="P44" s="697"/>
      <c r="Q44" s="697"/>
      <c r="R44" s="697"/>
      <c r="S44" s="697"/>
      <c r="T44" s="697"/>
      <c r="U44" s="697"/>
      <c r="V44" s="697"/>
      <c r="W44" s="697"/>
      <c r="X44" s="697"/>
      <c r="Y44" s="697"/>
      <c r="Z44" s="697"/>
      <c r="AA44" s="697"/>
      <c r="AB44" s="697"/>
      <c r="AC44" s="697"/>
      <c r="AD44" s="697"/>
      <c r="AE44" s="697"/>
      <c r="AF44" s="697"/>
    </row>
    <row r="45" spans="2:37" ht="20.25" customHeight="1">
      <c r="U45" s="291"/>
    </row>
    <row r="46" spans="2:37" ht="21.95" customHeight="1">
      <c r="B46" s="666" t="s">
        <v>421</v>
      </c>
      <c r="C46" s="667"/>
      <c r="D46" s="667"/>
      <c r="E46" s="667"/>
      <c r="F46" s="667"/>
      <c r="G46" s="667"/>
      <c r="H46" s="667"/>
      <c r="I46" s="667"/>
      <c r="J46" s="667"/>
      <c r="K46" s="667"/>
      <c r="L46" s="667"/>
      <c r="M46" s="667"/>
      <c r="N46" s="667"/>
      <c r="O46" s="667"/>
      <c r="P46" s="667"/>
      <c r="Q46" s="667"/>
      <c r="R46" s="667"/>
      <c r="S46" s="667"/>
      <c r="T46" s="667"/>
      <c r="U46" s="667"/>
      <c r="V46" s="667"/>
      <c r="W46" s="668"/>
      <c r="Y46" s="312" t="s">
        <v>422</v>
      </c>
    </row>
    <row r="47" spans="2:37" ht="21.95" customHeight="1">
      <c r="B47" s="295" t="s">
        <v>423</v>
      </c>
    </row>
    <row r="48" spans="2:37" ht="21.95" customHeight="1">
      <c r="B48" s="686" t="s">
        <v>424</v>
      </c>
      <c r="C48" s="686"/>
      <c r="D48" s="686"/>
      <c r="E48" s="686"/>
      <c r="F48" s="686"/>
      <c r="G48" s="686"/>
      <c r="H48" s="686"/>
      <c r="I48" s="686"/>
      <c r="J48" s="686"/>
      <c r="K48" s="688" t="s">
        <v>425</v>
      </c>
      <c r="L48" s="689"/>
      <c r="M48" s="689"/>
      <c r="N48" s="689"/>
      <c r="O48" s="689"/>
      <c r="P48" s="689"/>
      <c r="Q48" s="689"/>
      <c r="R48" s="689"/>
      <c r="S48" s="689"/>
      <c r="T48" s="689"/>
      <c r="U48" s="689"/>
      <c r="V48" s="689"/>
      <c r="W48" s="689"/>
      <c r="X48" s="689"/>
      <c r="Y48" s="689"/>
      <c r="Z48" s="689"/>
      <c r="AA48" s="689"/>
      <c r="AB48" s="689"/>
      <c r="AC48" s="689"/>
      <c r="AD48" s="689"/>
      <c r="AE48" s="689"/>
      <c r="AF48" s="690"/>
    </row>
    <row r="49" spans="2:32" ht="21.95" customHeight="1">
      <c r="B49" s="687"/>
      <c r="C49" s="687"/>
      <c r="D49" s="687"/>
      <c r="E49" s="687"/>
      <c r="F49" s="687"/>
      <c r="G49" s="687"/>
      <c r="H49" s="687"/>
      <c r="I49" s="687"/>
      <c r="J49" s="687"/>
      <c r="K49" s="691"/>
      <c r="L49" s="692"/>
      <c r="M49" s="692"/>
      <c r="N49" s="692"/>
      <c r="O49" s="692"/>
      <c r="P49" s="692"/>
      <c r="Q49" s="692"/>
      <c r="R49" s="692"/>
      <c r="S49" s="692"/>
      <c r="T49" s="692"/>
      <c r="U49" s="692"/>
      <c r="V49" s="692"/>
      <c r="W49" s="692"/>
      <c r="X49" s="692"/>
      <c r="Y49" s="692"/>
      <c r="Z49" s="692"/>
      <c r="AA49" s="692"/>
      <c r="AB49" s="692"/>
      <c r="AC49" s="692"/>
      <c r="AD49" s="692"/>
      <c r="AE49" s="692"/>
      <c r="AF49" s="693"/>
    </row>
    <row r="50" spans="2:32" ht="36" customHeight="1">
      <c r="B50" s="694" t="s">
        <v>426</v>
      </c>
      <c r="C50" s="694"/>
      <c r="D50" s="694"/>
      <c r="E50" s="694"/>
      <c r="F50" s="694"/>
      <c r="G50" s="694"/>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row>
    <row r="51" spans="2:32" ht="21.95" customHeight="1"/>
    <row r="52" spans="2:32" ht="21.95" customHeight="1">
      <c r="B52" s="666" t="s">
        <v>427</v>
      </c>
      <c r="C52" s="667"/>
      <c r="D52" s="667"/>
      <c r="E52" s="667"/>
      <c r="F52" s="667"/>
      <c r="G52" s="667"/>
      <c r="H52" s="667"/>
      <c r="I52" s="668"/>
      <c r="K52" s="312" t="s">
        <v>428</v>
      </c>
    </row>
    <row r="53" spans="2:32" ht="21.95" customHeight="1">
      <c r="B53" s="295" t="s">
        <v>429</v>
      </c>
    </row>
    <row r="54" spans="2:32" ht="21.95" customHeight="1">
      <c r="B54" s="640"/>
      <c r="C54" s="640"/>
      <c r="D54" s="640"/>
      <c r="E54" s="640"/>
      <c r="F54" s="640"/>
      <c r="G54" s="640"/>
      <c r="H54" s="640"/>
      <c r="I54" s="640"/>
      <c r="J54" s="640"/>
      <c r="K54" s="640"/>
      <c r="L54" s="640" t="s">
        <v>409</v>
      </c>
      <c r="M54" s="640"/>
      <c r="N54" s="640"/>
      <c r="O54" s="640"/>
      <c r="P54" s="640"/>
      <c r="Q54" s="669" t="s">
        <v>410</v>
      </c>
      <c r="R54" s="669"/>
      <c r="S54" s="669"/>
      <c r="T54" s="669"/>
      <c r="U54" s="670"/>
      <c r="V54" s="671"/>
      <c r="W54" s="672" t="s">
        <v>430</v>
      </c>
      <c r="X54" s="640"/>
      <c r="Y54" s="640"/>
      <c r="Z54" s="640"/>
    </row>
    <row r="55" spans="2:32" ht="21.95" customHeight="1">
      <c r="B55" s="640"/>
      <c r="C55" s="640"/>
      <c r="D55" s="640"/>
      <c r="E55" s="640"/>
      <c r="F55" s="640"/>
      <c r="G55" s="640"/>
      <c r="H55" s="640"/>
      <c r="I55" s="640"/>
      <c r="J55" s="640"/>
      <c r="K55" s="640"/>
      <c r="L55" s="640"/>
      <c r="M55" s="640"/>
      <c r="N55" s="640"/>
      <c r="O55" s="640"/>
      <c r="P55" s="640"/>
      <c r="Q55" s="669"/>
      <c r="R55" s="669"/>
      <c r="S55" s="669"/>
      <c r="T55" s="669"/>
      <c r="U55" s="670"/>
      <c r="V55" s="671"/>
      <c r="W55" s="640"/>
      <c r="X55" s="640"/>
      <c r="Y55" s="640"/>
      <c r="Z55" s="640"/>
    </row>
    <row r="56" spans="2:32" ht="21.95" customHeight="1">
      <c r="B56" s="644" t="s">
        <v>394</v>
      </c>
      <c r="C56" s="645"/>
      <c r="D56" s="645"/>
      <c r="E56" s="645"/>
      <c r="F56" s="645"/>
      <c r="G56" s="645"/>
      <c r="H56" s="645"/>
      <c r="I56" s="645"/>
      <c r="J56" s="645"/>
      <c r="K56" s="646"/>
      <c r="L56" s="673" t="str">
        <f>IF(N16="","",EOMONTH(AI16,0))</f>
        <v/>
      </c>
      <c r="M56" s="673"/>
      <c r="N56" s="673"/>
      <c r="O56" s="673"/>
      <c r="P56" s="673"/>
      <c r="Q56" s="681" t="str">
        <f>IF($P$17=0,"",$P$17)</f>
        <v/>
      </c>
      <c r="R56" s="682"/>
      <c r="S56" s="682"/>
      <c r="T56" s="682"/>
      <c r="U56" s="670"/>
      <c r="V56" s="671"/>
      <c r="W56" s="678"/>
      <c r="X56" s="679"/>
      <c r="Y56" s="679"/>
      <c r="Z56" s="680"/>
    </row>
    <row r="57" spans="2:32" ht="21.95" customHeight="1">
      <c r="B57" s="644" t="s">
        <v>431</v>
      </c>
      <c r="C57" s="645"/>
      <c r="D57" s="645"/>
      <c r="E57" s="645"/>
      <c r="F57" s="645"/>
      <c r="G57" s="645"/>
      <c r="H57" s="645"/>
      <c r="I57" s="645"/>
      <c r="J57" s="645"/>
      <c r="K57" s="646"/>
      <c r="L57" s="673" t="str">
        <f t="shared" ref="L57:L74" si="3">IF($N$16="","",EOMONTH(L56,1))</f>
        <v/>
      </c>
      <c r="M57" s="673"/>
      <c r="N57" s="673"/>
      <c r="O57" s="673"/>
      <c r="P57" s="673"/>
      <c r="Q57" s="674"/>
      <c r="R57" s="675"/>
      <c r="S57" s="675"/>
      <c r="T57" s="675"/>
      <c r="U57" s="670"/>
      <c r="V57" s="671"/>
      <c r="W57" s="678"/>
      <c r="X57" s="679"/>
      <c r="Y57" s="679"/>
      <c r="Z57" s="680"/>
    </row>
    <row r="58" spans="2:32" ht="21.95" customHeight="1">
      <c r="B58" s="644" t="s">
        <v>432</v>
      </c>
      <c r="C58" s="645"/>
      <c r="D58" s="645"/>
      <c r="E58" s="645"/>
      <c r="F58" s="645"/>
      <c r="G58" s="645"/>
      <c r="H58" s="645"/>
      <c r="I58" s="645"/>
      <c r="J58" s="645"/>
      <c r="K58" s="646"/>
      <c r="L58" s="673" t="str">
        <f t="shared" si="3"/>
        <v/>
      </c>
      <c r="M58" s="673"/>
      <c r="N58" s="673"/>
      <c r="O58" s="673"/>
      <c r="P58" s="673"/>
      <c r="Q58" s="674"/>
      <c r="R58" s="675"/>
      <c r="S58" s="675"/>
      <c r="T58" s="675"/>
      <c r="U58" s="670"/>
      <c r="V58" s="671"/>
      <c r="W58" s="683" t="str">
        <f>IF(Q56="","",IF(OR(AND($AJ$8=7,Q56&lt;=750,$H$20="可"),(AND($AJ$8=8,Q56&lt;=900,$H$20="可"))),"可","否"))</f>
        <v/>
      </c>
      <c r="X58" s="683"/>
      <c r="Y58" s="683"/>
      <c r="Z58" s="683"/>
    </row>
    <row r="59" spans="2:32" ht="21.95" customHeight="1">
      <c r="B59" s="644"/>
      <c r="C59" s="645"/>
      <c r="D59" s="645"/>
      <c r="E59" s="645"/>
      <c r="F59" s="645"/>
      <c r="G59" s="645"/>
      <c r="H59" s="645"/>
      <c r="I59" s="645"/>
      <c r="J59" s="645"/>
      <c r="K59" s="646"/>
      <c r="L59" s="673" t="str">
        <f t="shared" si="3"/>
        <v/>
      </c>
      <c r="M59" s="673"/>
      <c r="N59" s="673"/>
      <c r="O59" s="673"/>
      <c r="P59" s="673"/>
      <c r="Q59" s="674"/>
      <c r="R59" s="675"/>
      <c r="S59" s="675"/>
      <c r="T59" s="675"/>
      <c r="U59" s="670"/>
      <c r="V59" s="671"/>
      <c r="W59" s="683" t="str">
        <f t="shared" ref="W59:W74" si="4">IF(Q57="","",IF(OR(AND($AJ$8=7,Q57&lt;=750,$H$20="可"),(AND($AJ$8=8,Q57&lt;=900,$H$20="可"))),"可","否"))</f>
        <v/>
      </c>
      <c r="X59" s="683"/>
      <c r="Y59" s="683"/>
      <c r="Z59" s="683"/>
    </row>
    <row r="60" spans="2:32" ht="21.95" customHeight="1">
      <c r="B60" s="644"/>
      <c r="C60" s="645"/>
      <c r="D60" s="645"/>
      <c r="E60" s="645"/>
      <c r="F60" s="645"/>
      <c r="G60" s="645"/>
      <c r="H60" s="645"/>
      <c r="I60" s="645"/>
      <c r="J60" s="645"/>
      <c r="K60" s="646"/>
      <c r="L60" s="673" t="str">
        <f t="shared" si="3"/>
        <v/>
      </c>
      <c r="M60" s="673"/>
      <c r="N60" s="673"/>
      <c r="O60" s="673"/>
      <c r="P60" s="673"/>
      <c r="Q60" s="674"/>
      <c r="R60" s="675"/>
      <c r="S60" s="675"/>
      <c r="T60" s="675"/>
      <c r="U60" s="670"/>
      <c r="V60" s="671"/>
      <c r="W60" s="683" t="str">
        <f t="shared" si="4"/>
        <v/>
      </c>
      <c r="X60" s="683"/>
      <c r="Y60" s="683"/>
      <c r="Z60" s="683"/>
    </row>
    <row r="61" spans="2:32" ht="21.95" customHeight="1">
      <c r="B61" s="644"/>
      <c r="C61" s="645"/>
      <c r="D61" s="645"/>
      <c r="E61" s="645"/>
      <c r="F61" s="645"/>
      <c r="G61" s="645"/>
      <c r="H61" s="645"/>
      <c r="I61" s="645"/>
      <c r="J61" s="645"/>
      <c r="K61" s="646"/>
      <c r="L61" s="673" t="str">
        <f t="shared" si="3"/>
        <v/>
      </c>
      <c r="M61" s="673"/>
      <c r="N61" s="673"/>
      <c r="O61" s="673"/>
      <c r="P61" s="673"/>
      <c r="Q61" s="674"/>
      <c r="R61" s="675"/>
      <c r="S61" s="675"/>
      <c r="T61" s="675"/>
      <c r="U61" s="670"/>
      <c r="V61" s="671"/>
      <c r="W61" s="683" t="str">
        <f t="shared" si="4"/>
        <v/>
      </c>
      <c r="X61" s="683"/>
      <c r="Y61" s="683"/>
      <c r="Z61" s="683"/>
    </row>
    <row r="62" spans="2:32" ht="21.95" customHeight="1">
      <c r="B62" s="644"/>
      <c r="C62" s="645"/>
      <c r="D62" s="645"/>
      <c r="E62" s="645"/>
      <c r="F62" s="645"/>
      <c r="G62" s="645"/>
      <c r="H62" s="645"/>
      <c r="I62" s="645"/>
      <c r="J62" s="645"/>
      <c r="K62" s="646"/>
      <c r="L62" s="673" t="str">
        <f t="shared" si="3"/>
        <v/>
      </c>
      <c r="M62" s="673"/>
      <c r="N62" s="673"/>
      <c r="O62" s="673"/>
      <c r="P62" s="673"/>
      <c r="Q62" s="674"/>
      <c r="R62" s="675"/>
      <c r="S62" s="675"/>
      <c r="T62" s="675"/>
      <c r="U62" s="670"/>
      <c r="V62" s="671"/>
      <c r="W62" s="683" t="str">
        <f t="shared" si="4"/>
        <v/>
      </c>
      <c r="X62" s="683"/>
      <c r="Y62" s="683"/>
      <c r="Z62" s="683"/>
    </row>
    <row r="63" spans="2:32" ht="21.95" customHeight="1">
      <c r="B63" s="644"/>
      <c r="C63" s="645"/>
      <c r="D63" s="645"/>
      <c r="E63" s="645"/>
      <c r="F63" s="645"/>
      <c r="G63" s="645"/>
      <c r="H63" s="645"/>
      <c r="I63" s="645"/>
      <c r="J63" s="645"/>
      <c r="K63" s="646"/>
      <c r="L63" s="673" t="str">
        <f t="shared" si="3"/>
        <v/>
      </c>
      <c r="M63" s="673"/>
      <c r="N63" s="673"/>
      <c r="O63" s="673"/>
      <c r="P63" s="673"/>
      <c r="Q63" s="674"/>
      <c r="R63" s="675"/>
      <c r="S63" s="675"/>
      <c r="T63" s="675"/>
      <c r="U63" s="685" t="s">
        <v>417</v>
      </c>
      <c r="V63" s="698"/>
      <c r="W63" s="683" t="str">
        <f t="shared" si="4"/>
        <v/>
      </c>
      <c r="X63" s="683"/>
      <c r="Y63" s="683"/>
      <c r="Z63" s="683"/>
    </row>
    <row r="64" spans="2:32" ht="21.95" customHeight="1">
      <c r="B64" s="644"/>
      <c r="C64" s="645"/>
      <c r="D64" s="645"/>
      <c r="E64" s="645"/>
      <c r="F64" s="645"/>
      <c r="G64" s="645"/>
      <c r="H64" s="645"/>
      <c r="I64" s="645"/>
      <c r="J64" s="645"/>
      <c r="K64" s="646"/>
      <c r="L64" s="673" t="str">
        <f t="shared" si="3"/>
        <v/>
      </c>
      <c r="M64" s="673"/>
      <c r="N64" s="673"/>
      <c r="O64" s="673"/>
      <c r="P64" s="673"/>
      <c r="Q64" s="674"/>
      <c r="R64" s="675"/>
      <c r="S64" s="675"/>
      <c r="T64" s="675"/>
      <c r="U64" s="685"/>
      <c r="V64" s="698"/>
      <c r="W64" s="683" t="str">
        <f t="shared" si="4"/>
        <v/>
      </c>
      <c r="X64" s="683"/>
      <c r="Y64" s="683"/>
      <c r="Z64" s="683"/>
    </row>
    <row r="65" spans="2:32" ht="21.95" customHeight="1">
      <c r="B65" s="644"/>
      <c r="C65" s="645"/>
      <c r="D65" s="645"/>
      <c r="E65" s="645"/>
      <c r="F65" s="645"/>
      <c r="G65" s="645"/>
      <c r="H65" s="645"/>
      <c r="I65" s="645"/>
      <c r="J65" s="645"/>
      <c r="K65" s="646"/>
      <c r="L65" s="673" t="str">
        <f t="shared" si="3"/>
        <v/>
      </c>
      <c r="M65" s="673"/>
      <c r="N65" s="673"/>
      <c r="O65" s="673"/>
      <c r="P65" s="673"/>
      <c r="Q65" s="674"/>
      <c r="R65" s="675"/>
      <c r="S65" s="675"/>
      <c r="T65" s="675"/>
      <c r="U65" s="685"/>
      <c r="V65" s="698"/>
      <c r="W65" s="683" t="str">
        <f t="shared" si="4"/>
        <v/>
      </c>
      <c r="X65" s="683"/>
      <c r="Y65" s="683"/>
      <c r="Z65" s="683"/>
    </row>
    <row r="66" spans="2:32" ht="21.95" customHeight="1">
      <c r="B66" s="644"/>
      <c r="C66" s="645"/>
      <c r="D66" s="645"/>
      <c r="E66" s="645"/>
      <c r="F66" s="645"/>
      <c r="G66" s="645"/>
      <c r="H66" s="645"/>
      <c r="I66" s="645"/>
      <c r="J66" s="645"/>
      <c r="K66" s="646"/>
      <c r="L66" s="673" t="str">
        <f t="shared" si="3"/>
        <v/>
      </c>
      <c r="M66" s="673"/>
      <c r="N66" s="673"/>
      <c r="O66" s="673"/>
      <c r="P66" s="673"/>
      <c r="Q66" s="674"/>
      <c r="R66" s="675"/>
      <c r="S66" s="675"/>
      <c r="T66" s="675"/>
      <c r="U66" s="685"/>
      <c r="V66" s="698"/>
      <c r="W66" s="683" t="str">
        <f t="shared" si="4"/>
        <v/>
      </c>
      <c r="X66" s="683"/>
      <c r="Y66" s="683"/>
      <c r="Z66" s="683"/>
    </row>
    <row r="67" spans="2:32" ht="21.95" customHeight="1">
      <c r="B67" s="644"/>
      <c r="C67" s="645"/>
      <c r="D67" s="645"/>
      <c r="E67" s="645"/>
      <c r="F67" s="645"/>
      <c r="G67" s="645"/>
      <c r="H67" s="645"/>
      <c r="I67" s="645"/>
      <c r="J67" s="645"/>
      <c r="K67" s="646"/>
      <c r="L67" s="673" t="str">
        <f t="shared" si="3"/>
        <v/>
      </c>
      <c r="M67" s="673"/>
      <c r="N67" s="673"/>
      <c r="O67" s="673"/>
      <c r="P67" s="673"/>
      <c r="Q67" s="674"/>
      <c r="R67" s="675"/>
      <c r="S67" s="675"/>
      <c r="T67" s="675"/>
      <c r="U67" s="670"/>
      <c r="V67" s="671"/>
      <c r="W67" s="683" t="str">
        <f t="shared" si="4"/>
        <v/>
      </c>
      <c r="X67" s="683"/>
      <c r="Y67" s="683"/>
      <c r="Z67" s="683"/>
    </row>
    <row r="68" spans="2:32" ht="21.95" customHeight="1">
      <c r="B68" s="644"/>
      <c r="C68" s="645"/>
      <c r="D68" s="645"/>
      <c r="E68" s="645"/>
      <c r="F68" s="645"/>
      <c r="G68" s="645"/>
      <c r="H68" s="645"/>
      <c r="I68" s="645"/>
      <c r="J68" s="645"/>
      <c r="K68" s="646"/>
      <c r="L68" s="673" t="str">
        <f t="shared" si="3"/>
        <v/>
      </c>
      <c r="M68" s="673"/>
      <c r="N68" s="673"/>
      <c r="O68" s="673"/>
      <c r="P68" s="673"/>
      <c r="Q68" s="674"/>
      <c r="R68" s="675"/>
      <c r="S68" s="675"/>
      <c r="T68" s="675"/>
      <c r="U68" s="670"/>
      <c r="V68" s="671"/>
      <c r="W68" s="683" t="str">
        <f t="shared" si="4"/>
        <v/>
      </c>
      <c r="X68" s="683"/>
      <c r="Y68" s="683"/>
      <c r="Z68" s="683"/>
    </row>
    <row r="69" spans="2:32" ht="21.95" customHeight="1">
      <c r="B69" s="644"/>
      <c r="C69" s="645"/>
      <c r="D69" s="645"/>
      <c r="E69" s="645"/>
      <c r="F69" s="645"/>
      <c r="G69" s="645"/>
      <c r="H69" s="645"/>
      <c r="I69" s="645"/>
      <c r="J69" s="645"/>
      <c r="K69" s="646"/>
      <c r="L69" s="673" t="str">
        <f t="shared" si="3"/>
        <v/>
      </c>
      <c r="M69" s="673"/>
      <c r="N69" s="673"/>
      <c r="O69" s="673"/>
      <c r="P69" s="673"/>
      <c r="Q69" s="674"/>
      <c r="R69" s="675"/>
      <c r="S69" s="675"/>
      <c r="T69" s="675"/>
      <c r="U69" s="670"/>
      <c r="V69" s="671"/>
      <c r="W69" s="683" t="str">
        <f t="shared" si="4"/>
        <v/>
      </c>
      <c r="X69" s="683"/>
      <c r="Y69" s="683"/>
      <c r="Z69" s="683"/>
    </row>
    <row r="70" spans="2:32" ht="21.95" customHeight="1">
      <c r="B70" s="644"/>
      <c r="C70" s="645"/>
      <c r="D70" s="645"/>
      <c r="E70" s="645"/>
      <c r="F70" s="645"/>
      <c r="G70" s="645"/>
      <c r="H70" s="645"/>
      <c r="I70" s="645"/>
      <c r="J70" s="645"/>
      <c r="K70" s="646"/>
      <c r="L70" s="673" t="str">
        <f t="shared" si="3"/>
        <v/>
      </c>
      <c r="M70" s="673"/>
      <c r="N70" s="673"/>
      <c r="O70" s="673"/>
      <c r="P70" s="673"/>
      <c r="Q70" s="641"/>
      <c r="R70" s="641"/>
      <c r="S70" s="641"/>
      <c r="T70" s="641"/>
      <c r="W70" s="683" t="str">
        <f t="shared" si="4"/>
        <v/>
      </c>
      <c r="X70" s="683"/>
      <c r="Y70" s="683"/>
      <c r="Z70" s="683"/>
    </row>
    <row r="71" spans="2:32" ht="21.95" customHeight="1">
      <c r="B71" s="644"/>
      <c r="C71" s="645"/>
      <c r="D71" s="645"/>
      <c r="E71" s="645"/>
      <c r="F71" s="645"/>
      <c r="G71" s="645"/>
      <c r="H71" s="645"/>
      <c r="I71" s="645"/>
      <c r="J71" s="645"/>
      <c r="K71" s="646"/>
      <c r="L71" s="673" t="str">
        <f t="shared" si="3"/>
        <v/>
      </c>
      <c r="M71" s="673"/>
      <c r="N71" s="673"/>
      <c r="O71" s="673"/>
      <c r="P71" s="673"/>
      <c r="Q71" s="641"/>
      <c r="R71" s="641"/>
      <c r="S71" s="641"/>
      <c r="T71" s="641"/>
      <c r="W71" s="683" t="str">
        <f t="shared" si="4"/>
        <v/>
      </c>
      <c r="X71" s="683"/>
      <c r="Y71" s="683"/>
      <c r="Z71" s="683"/>
    </row>
    <row r="72" spans="2:32" ht="21.95" customHeight="1">
      <c r="B72" s="644"/>
      <c r="C72" s="645"/>
      <c r="D72" s="645"/>
      <c r="E72" s="645"/>
      <c r="F72" s="645"/>
      <c r="G72" s="645"/>
      <c r="H72" s="645"/>
      <c r="I72" s="645"/>
      <c r="J72" s="645"/>
      <c r="K72" s="646"/>
      <c r="L72" s="673" t="str">
        <f t="shared" si="3"/>
        <v/>
      </c>
      <c r="M72" s="673"/>
      <c r="N72" s="673"/>
      <c r="O72" s="673"/>
      <c r="P72" s="673"/>
      <c r="Q72" s="641"/>
      <c r="R72" s="641"/>
      <c r="S72" s="641"/>
      <c r="T72" s="641"/>
      <c r="W72" s="683" t="str">
        <f t="shared" si="4"/>
        <v/>
      </c>
      <c r="X72" s="683"/>
      <c r="Y72" s="683"/>
      <c r="Z72" s="683"/>
    </row>
    <row r="73" spans="2:32" ht="21.95" customHeight="1">
      <c r="B73" s="644"/>
      <c r="C73" s="645"/>
      <c r="D73" s="645"/>
      <c r="E73" s="645"/>
      <c r="F73" s="645"/>
      <c r="G73" s="645"/>
      <c r="H73" s="645"/>
      <c r="I73" s="645"/>
      <c r="J73" s="645"/>
      <c r="K73" s="646"/>
      <c r="L73" s="673" t="str">
        <f t="shared" si="3"/>
        <v/>
      </c>
      <c r="M73" s="673"/>
      <c r="N73" s="673"/>
      <c r="O73" s="673"/>
      <c r="P73" s="673"/>
      <c r="Q73" s="641"/>
      <c r="R73" s="641"/>
      <c r="S73" s="641"/>
      <c r="T73" s="641"/>
      <c r="W73" s="683" t="str">
        <f t="shared" si="4"/>
        <v/>
      </c>
      <c r="X73" s="683"/>
      <c r="Y73" s="683"/>
      <c r="Z73" s="683"/>
    </row>
    <row r="74" spans="2:32" ht="21.95" customHeight="1">
      <c r="B74" s="644"/>
      <c r="C74" s="645"/>
      <c r="D74" s="645"/>
      <c r="E74" s="645"/>
      <c r="F74" s="645"/>
      <c r="G74" s="645"/>
      <c r="H74" s="645"/>
      <c r="I74" s="645"/>
      <c r="J74" s="645"/>
      <c r="K74" s="646"/>
      <c r="L74" s="673" t="str">
        <f t="shared" si="3"/>
        <v/>
      </c>
      <c r="M74" s="673"/>
      <c r="N74" s="673"/>
      <c r="O74" s="673"/>
      <c r="P74" s="673"/>
      <c r="Q74" s="641"/>
      <c r="R74" s="641"/>
      <c r="S74" s="641"/>
      <c r="T74" s="641"/>
      <c r="W74" s="683" t="str">
        <f t="shared" si="4"/>
        <v/>
      </c>
      <c r="X74" s="683"/>
      <c r="Y74" s="683"/>
      <c r="Z74" s="683"/>
    </row>
    <row r="75" spans="2:32" ht="21.95" customHeight="1">
      <c r="B75" s="664" t="s">
        <v>433</v>
      </c>
      <c r="C75" s="665"/>
      <c r="D75" s="665"/>
      <c r="E75" s="665"/>
      <c r="F75" s="665"/>
      <c r="G75" s="665"/>
      <c r="H75" s="665"/>
      <c r="I75" s="665"/>
      <c r="J75" s="665"/>
      <c r="K75" s="665"/>
      <c r="L75" s="665"/>
      <c r="M75" s="665"/>
      <c r="N75" s="665"/>
      <c r="O75" s="665"/>
      <c r="P75" s="665"/>
      <c r="Q75" s="665"/>
      <c r="R75" s="665"/>
      <c r="S75" s="665"/>
      <c r="T75" s="665"/>
      <c r="U75" s="665"/>
      <c r="V75" s="665"/>
      <c r="W75" s="665"/>
      <c r="X75" s="665"/>
      <c r="Y75" s="665"/>
      <c r="Z75" s="665"/>
      <c r="AA75" s="665"/>
      <c r="AB75" s="665"/>
      <c r="AC75" s="665"/>
      <c r="AD75" s="665"/>
      <c r="AE75" s="665"/>
      <c r="AF75" s="665"/>
    </row>
    <row r="76" spans="2:32" ht="21.95" customHeight="1">
      <c r="B76" s="664"/>
      <c r="C76" s="665"/>
      <c r="D76" s="665"/>
      <c r="E76" s="665"/>
      <c r="F76" s="665"/>
      <c r="G76" s="665"/>
      <c r="H76" s="665"/>
      <c r="I76" s="665"/>
      <c r="J76" s="665"/>
      <c r="K76" s="665"/>
      <c r="L76" s="665"/>
      <c r="M76" s="665"/>
      <c r="N76" s="665"/>
      <c r="O76" s="665"/>
      <c r="P76" s="665"/>
      <c r="Q76" s="665"/>
      <c r="R76" s="665"/>
      <c r="S76" s="665"/>
      <c r="T76" s="665"/>
      <c r="U76" s="665"/>
      <c r="V76" s="665"/>
      <c r="W76" s="665"/>
      <c r="X76" s="665"/>
      <c r="Y76" s="665"/>
      <c r="Z76" s="665"/>
      <c r="AA76" s="665"/>
      <c r="AB76" s="665"/>
      <c r="AC76" s="665"/>
      <c r="AD76" s="665"/>
      <c r="AE76" s="665"/>
      <c r="AF76" s="665"/>
    </row>
    <row r="77" spans="2:32" ht="21.95" customHeight="1">
      <c r="B77" s="664"/>
      <c r="C77" s="665"/>
      <c r="D77" s="665"/>
      <c r="E77" s="665"/>
      <c r="F77" s="665"/>
      <c r="G77" s="665"/>
      <c r="H77" s="665"/>
      <c r="I77" s="665"/>
      <c r="J77" s="665"/>
      <c r="K77" s="665"/>
      <c r="L77" s="665"/>
      <c r="M77" s="665"/>
      <c r="N77" s="665"/>
      <c r="O77" s="665"/>
      <c r="P77" s="665"/>
      <c r="Q77" s="665"/>
      <c r="R77" s="665"/>
      <c r="S77" s="665"/>
      <c r="T77" s="665"/>
      <c r="U77" s="665"/>
      <c r="V77" s="665"/>
      <c r="W77" s="665"/>
      <c r="X77" s="665"/>
      <c r="Y77" s="665"/>
      <c r="Z77" s="665"/>
      <c r="AA77" s="665"/>
      <c r="AB77" s="665"/>
      <c r="AC77" s="665"/>
      <c r="AD77" s="665"/>
      <c r="AE77" s="665"/>
      <c r="AF77" s="66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xr:uid="{00000000-0002-0000-09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xr:uid="{00000000-0002-0000-0900-000001000000}">
      <formula1>$AI$9:$AI$11</formula1>
    </dataValidation>
    <dataValidation type="list" allowBlank="1" showInputMessage="1" showErrorMessage="1" sqref="G11:Q11" xr:uid="{00000000-0002-0000-0900-000002000000}">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31"/>
  <sheetViews>
    <sheetView showZeros="0" view="pageBreakPreview" zoomScale="55" zoomScaleNormal="90" zoomScaleSheetLayoutView="55" workbookViewId="0">
      <selection activeCell="W16" sqref="W16"/>
    </sheetView>
  </sheetViews>
  <sheetFormatPr defaultRowHeight="13.5"/>
  <cols>
    <col min="1" max="1" width="3.75" style="317" customWidth="1"/>
    <col min="2" max="18" width="9" style="317"/>
    <col min="19" max="19" width="10.75" style="317" customWidth="1"/>
    <col min="20" max="20" width="3.75" style="321" customWidth="1"/>
    <col min="21" max="21" width="5" style="321" customWidth="1"/>
    <col min="22" max="16384" width="9" style="317"/>
  </cols>
  <sheetData>
    <row r="1" spans="1:21" ht="14.25">
      <c r="A1" s="313" t="s">
        <v>434</v>
      </c>
      <c r="B1" s="314"/>
      <c r="C1" s="314"/>
      <c r="D1" s="315"/>
      <c r="E1" s="314"/>
      <c r="F1" s="314"/>
      <c r="G1" s="314"/>
      <c r="H1" s="316"/>
      <c r="I1" s="316"/>
      <c r="J1" s="316"/>
      <c r="K1" s="316"/>
      <c r="L1" s="316"/>
      <c r="M1" s="316"/>
      <c r="N1" s="316"/>
      <c r="O1" s="316"/>
      <c r="P1" s="316"/>
      <c r="Q1" s="316"/>
      <c r="R1" s="316"/>
      <c r="S1" s="316"/>
      <c r="T1" s="316"/>
      <c r="U1" s="316"/>
    </row>
    <row r="2" spans="1:21" ht="27.75" customHeight="1">
      <c r="A2" s="711" t="s">
        <v>435</v>
      </c>
      <c r="B2" s="711"/>
      <c r="C2" s="711"/>
      <c r="D2" s="711"/>
      <c r="E2" s="711"/>
      <c r="F2" s="711"/>
      <c r="G2" s="711"/>
      <c r="H2" s="711"/>
      <c r="I2" s="711"/>
      <c r="J2" s="711"/>
      <c r="K2" s="711"/>
      <c r="L2" s="711"/>
      <c r="M2" s="711"/>
      <c r="N2" s="711"/>
      <c r="O2" s="711"/>
      <c r="P2" s="711"/>
      <c r="Q2" s="711"/>
      <c r="R2" s="711"/>
      <c r="S2" s="711"/>
      <c r="T2" s="711"/>
      <c r="U2" s="318"/>
    </row>
    <row r="3" spans="1:21" ht="5.25" customHeight="1">
      <c r="A3" s="313"/>
      <c r="B3" s="319"/>
      <c r="C3" s="319"/>
      <c r="D3" s="319"/>
      <c r="E3" s="319"/>
      <c r="F3" s="319"/>
      <c r="G3" s="319"/>
      <c r="H3" s="319"/>
      <c r="I3" s="319"/>
      <c r="J3" s="319"/>
      <c r="K3" s="319"/>
      <c r="L3" s="319"/>
      <c r="M3" s="319"/>
      <c r="N3" s="319"/>
      <c r="O3" s="319"/>
      <c r="P3" s="319"/>
      <c r="Q3" s="319"/>
      <c r="R3" s="319"/>
      <c r="S3" s="316"/>
      <c r="T3" s="319"/>
      <c r="U3" s="319"/>
    </row>
    <row r="4" spans="1:21" ht="99.75" customHeight="1">
      <c r="A4" s="313"/>
      <c r="B4" s="712" t="s">
        <v>436</v>
      </c>
      <c r="C4" s="712"/>
      <c r="D4" s="712"/>
      <c r="E4" s="712"/>
      <c r="F4" s="712"/>
      <c r="G4" s="712"/>
      <c r="H4" s="712"/>
      <c r="I4" s="712"/>
      <c r="J4" s="712"/>
      <c r="K4" s="712"/>
      <c r="L4" s="712"/>
      <c r="M4" s="712"/>
      <c r="N4" s="712"/>
      <c r="O4" s="712"/>
      <c r="P4" s="712"/>
      <c r="Q4" s="712"/>
      <c r="R4" s="712"/>
      <c r="S4" s="712"/>
      <c r="T4" s="320"/>
      <c r="U4" s="320"/>
    </row>
    <row r="5" spans="1:21" ht="14.25">
      <c r="A5" s="313"/>
      <c r="B5" s="321"/>
      <c r="C5" s="321"/>
      <c r="D5" s="321"/>
      <c r="E5" s="321"/>
      <c r="F5" s="321"/>
      <c r="G5" s="321"/>
      <c r="H5" s="321"/>
      <c r="I5" s="321"/>
      <c r="J5" s="321"/>
      <c r="K5" s="316"/>
      <c r="L5" s="322"/>
      <c r="M5" s="322"/>
      <c r="N5" s="322"/>
      <c r="O5" s="321"/>
      <c r="P5" s="321"/>
      <c r="Q5" s="323"/>
      <c r="R5" s="323"/>
      <c r="S5" s="323"/>
    </row>
    <row r="6" spans="1:21" ht="18.75" customHeight="1">
      <c r="A6" s="313"/>
      <c r="B6" s="324" t="s">
        <v>437</v>
      </c>
      <c r="C6" s="325"/>
      <c r="D6" s="325"/>
      <c r="E6" s="325"/>
      <c r="F6" s="325"/>
      <c r="G6" s="325"/>
      <c r="H6" s="325"/>
      <c r="I6" s="325"/>
      <c r="J6" s="325"/>
      <c r="K6" s="325"/>
      <c r="L6" s="325"/>
      <c r="M6" s="300"/>
      <c r="N6" s="300"/>
      <c r="O6" s="300"/>
      <c r="P6" s="300"/>
      <c r="Q6" s="300"/>
      <c r="R6" s="300"/>
      <c r="T6" s="326"/>
      <c r="U6" s="326"/>
    </row>
    <row r="7" spans="1:21">
      <c r="A7" s="327"/>
      <c r="B7" s="328"/>
      <c r="C7" s="329"/>
      <c r="D7" s="330"/>
      <c r="E7" s="331"/>
      <c r="F7" s="713" t="s">
        <v>438</v>
      </c>
      <c r="G7" s="332"/>
      <c r="H7" s="333"/>
      <c r="I7" s="333"/>
      <c r="J7" s="334" t="s">
        <v>395</v>
      </c>
      <c r="K7" s="335"/>
      <c r="L7" s="333" t="s">
        <v>231</v>
      </c>
      <c r="M7" s="333"/>
      <c r="N7" s="333"/>
      <c r="O7" s="336"/>
      <c r="P7" s="715">
        <f>K7+1</f>
        <v>1</v>
      </c>
      <c r="Q7" s="716"/>
      <c r="R7" s="717"/>
      <c r="S7" s="718" t="s">
        <v>439</v>
      </c>
      <c r="T7" s="326"/>
      <c r="U7" s="326"/>
    </row>
    <row r="8" spans="1:21">
      <c r="A8" s="327"/>
      <c r="B8" s="337"/>
      <c r="C8" s="338"/>
      <c r="D8" s="339"/>
      <c r="E8" s="340"/>
      <c r="F8" s="714"/>
      <c r="G8" s="341" t="s">
        <v>440</v>
      </c>
      <c r="H8" s="342" t="s">
        <v>441</v>
      </c>
      <c r="I8" s="341" t="s">
        <v>442</v>
      </c>
      <c r="J8" s="342" t="s">
        <v>443</v>
      </c>
      <c r="K8" s="342" t="s">
        <v>444</v>
      </c>
      <c r="L8" s="343" t="s">
        <v>445</v>
      </c>
      <c r="M8" s="341" t="s">
        <v>446</v>
      </c>
      <c r="N8" s="342" t="s">
        <v>43</v>
      </c>
      <c r="O8" s="342" t="s">
        <v>44</v>
      </c>
      <c r="P8" s="341" t="s">
        <v>447</v>
      </c>
      <c r="Q8" s="342" t="s">
        <v>448</v>
      </c>
      <c r="R8" s="342" t="s">
        <v>449</v>
      </c>
      <c r="S8" s="719"/>
      <c r="T8" s="326"/>
      <c r="U8" s="326"/>
    </row>
    <row r="9" spans="1:21" ht="38.25" customHeight="1">
      <c r="A9" s="327"/>
      <c r="B9" s="699" t="s">
        <v>450</v>
      </c>
      <c r="C9" s="702" t="s">
        <v>451</v>
      </c>
      <c r="D9" s="703"/>
      <c r="E9" s="704"/>
      <c r="F9" s="344">
        <v>0.5</v>
      </c>
      <c r="G9" s="345"/>
      <c r="H9" s="346"/>
      <c r="I9" s="346"/>
      <c r="J9" s="346"/>
      <c r="K9" s="346"/>
      <c r="L9" s="346"/>
      <c r="M9" s="346"/>
      <c r="N9" s="346"/>
      <c r="O9" s="346"/>
      <c r="P9" s="346"/>
      <c r="Q9" s="346"/>
      <c r="R9" s="346"/>
      <c r="S9" s="347"/>
      <c r="T9" s="322"/>
      <c r="U9" s="322"/>
    </row>
    <row r="10" spans="1:21" ht="31.5" customHeight="1">
      <c r="A10" s="327"/>
      <c r="B10" s="700"/>
      <c r="C10" s="705" t="s">
        <v>452</v>
      </c>
      <c r="D10" s="706"/>
      <c r="E10" s="707"/>
      <c r="F10" s="348">
        <v>0.75</v>
      </c>
      <c r="G10" s="349"/>
      <c r="H10" s="350"/>
      <c r="I10" s="350"/>
      <c r="J10" s="350"/>
      <c r="K10" s="350"/>
      <c r="L10" s="350"/>
      <c r="M10" s="350"/>
      <c r="N10" s="350"/>
      <c r="O10" s="350"/>
      <c r="P10" s="350"/>
      <c r="Q10" s="350"/>
      <c r="R10" s="350"/>
      <c r="S10" s="347"/>
      <c r="T10" s="322"/>
      <c r="U10" s="322"/>
    </row>
    <row r="11" spans="1:21" ht="31.5" customHeight="1">
      <c r="A11" s="327"/>
      <c r="B11" s="701"/>
      <c r="C11" s="708" t="s">
        <v>453</v>
      </c>
      <c r="D11" s="709"/>
      <c r="E11" s="710"/>
      <c r="F11" s="351">
        <v>1</v>
      </c>
      <c r="G11" s="352"/>
      <c r="H11" s="353"/>
      <c r="I11" s="353"/>
      <c r="J11" s="353"/>
      <c r="K11" s="353"/>
      <c r="L11" s="353"/>
      <c r="M11" s="353"/>
      <c r="N11" s="353"/>
      <c r="O11" s="353"/>
      <c r="P11" s="353"/>
      <c r="Q11" s="353"/>
      <c r="R11" s="353"/>
      <c r="S11" s="347"/>
      <c r="T11" s="322"/>
      <c r="U11" s="322"/>
    </row>
    <row r="12" spans="1:21" ht="31.5" customHeight="1">
      <c r="A12" s="327"/>
      <c r="B12" s="699" t="s">
        <v>454</v>
      </c>
      <c r="C12" s="720" t="s">
        <v>79</v>
      </c>
      <c r="D12" s="723" t="s">
        <v>455</v>
      </c>
      <c r="E12" s="724"/>
      <c r="F12" s="354">
        <v>0.5</v>
      </c>
      <c r="G12" s="355"/>
      <c r="H12" s="356"/>
      <c r="I12" s="355"/>
      <c r="J12" s="356"/>
      <c r="K12" s="356"/>
      <c r="L12" s="357"/>
      <c r="M12" s="355"/>
      <c r="N12" s="356"/>
      <c r="O12" s="358"/>
      <c r="P12" s="355"/>
      <c r="Q12" s="356"/>
      <c r="R12" s="356"/>
      <c r="S12" s="347"/>
      <c r="T12" s="322"/>
      <c r="U12" s="322"/>
    </row>
    <row r="13" spans="1:21" ht="31.5" customHeight="1">
      <c r="A13" s="327"/>
      <c r="B13" s="700"/>
      <c r="C13" s="721"/>
      <c r="D13" s="725" t="s">
        <v>452</v>
      </c>
      <c r="E13" s="726"/>
      <c r="F13" s="359">
        <v>0.75</v>
      </c>
      <c r="G13" s="360"/>
      <c r="H13" s="350"/>
      <c r="I13" s="360"/>
      <c r="J13" s="350"/>
      <c r="K13" s="350"/>
      <c r="L13" s="349"/>
      <c r="M13" s="360"/>
      <c r="N13" s="350"/>
      <c r="O13" s="350"/>
      <c r="P13" s="360"/>
      <c r="Q13" s="350"/>
      <c r="R13" s="350"/>
      <c r="S13" s="347"/>
      <c r="T13" s="322"/>
      <c r="U13" s="322"/>
    </row>
    <row r="14" spans="1:21" ht="31.5" customHeight="1">
      <c r="A14" s="327"/>
      <c r="B14" s="700"/>
      <c r="C14" s="722"/>
      <c r="D14" s="727" t="s">
        <v>453</v>
      </c>
      <c r="E14" s="728"/>
      <c r="F14" s="361">
        <v>1</v>
      </c>
      <c r="G14" s="362"/>
      <c r="H14" s="353"/>
      <c r="I14" s="362"/>
      <c r="J14" s="353"/>
      <c r="K14" s="353"/>
      <c r="L14" s="352"/>
      <c r="M14" s="362"/>
      <c r="N14" s="353"/>
      <c r="O14" s="353"/>
      <c r="P14" s="362"/>
      <c r="Q14" s="353"/>
      <c r="R14" s="353"/>
      <c r="S14" s="347"/>
      <c r="T14" s="322"/>
      <c r="U14" s="322"/>
    </row>
    <row r="15" spans="1:21" ht="33" customHeight="1">
      <c r="A15" s="327"/>
      <c r="B15" s="701"/>
      <c r="C15" s="363" t="s">
        <v>81</v>
      </c>
      <c r="D15" s="729" t="s">
        <v>456</v>
      </c>
      <c r="E15" s="730"/>
      <c r="F15" s="364">
        <v>1</v>
      </c>
      <c r="G15" s="355"/>
      <c r="H15" s="356"/>
      <c r="I15" s="355"/>
      <c r="J15" s="356"/>
      <c r="K15" s="356"/>
      <c r="L15" s="357"/>
      <c r="M15" s="355"/>
      <c r="N15" s="356"/>
      <c r="O15" s="356"/>
      <c r="P15" s="355"/>
      <c r="Q15" s="356"/>
      <c r="R15" s="356"/>
      <c r="S15" s="347"/>
      <c r="T15" s="322"/>
      <c r="U15" s="322"/>
    </row>
    <row r="16" spans="1:21" ht="3.75" customHeight="1">
      <c r="A16" s="327"/>
      <c r="B16" s="365"/>
      <c r="C16" s="366"/>
      <c r="D16" s="367"/>
      <c r="E16" s="367"/>
      <c r="F16" s="368"/>
      <c r="G16" s="369"/>
      <c r="H16" s="370"/>
      <c r="I16" s="370"/>
      <c r="J16" s="370"/>
      <c r="K16" s="370"/>
      <c r="L16" s="370"/>
      <c r="M16" s="370"/>
      <c r="N16" s="370"/>
      <c r="O16" s="370"/>
      <c r="P16" s="370"/>
      <c r="Q16" s="370"/>
      <c r="R16" s="370"/>
      <c r="S16" s="371"/>
      <c r="T16" s="322"/>
      <c r="U16" s="322"/>
    </row>
    <row r="17" spans="1:21" ht="18" customHeight="1">
      <c r="A17" s="327"/>
      <c r="B17" s="372"/>
      <c r="C17" s="731" t="s">
        <v>457</v>
      </c>
      <c r="D17" s="731"/>
      <c r="E17" s="731"/>
      <c r="F17" s="373"/>
      <c r="G17" s="374">
        <f>$F$9*G9+$F$10*G10+$F$11*G11+$F$12*G12+$F$13*G13+$F$14*G14+$F$15*G15</f>
        <v>0</v>
      </c>
      <c r="H17" s="374">
        <f t="shared" ref="H17:P17" si="0">$F$9*H9+$F$10*H10+$F$11*H11+$F$12*H12+$F$13*H13+$F$14*H14+$F$15*H15</f>
        <v>0</v>
      </c>
      <c r="I17" s="374">
        <f t="shared" si="0"/>
        <v>0</v>
      </c>
      <c r="J17" s="374">
        <f t="shared" si="0"/>
        <v>0</v>
      </c>
      <c r="K17" s="374">
        <f t="shared" si="0"/>
        <v>0</v>
      </c>
      <c r="L17" s="374">
        <f t="shared" si="0"/>
        <v>0</v>
      </c>
      <c r="M17" s="374">
        <f t="shared" si="0"/>
        <v>0</v>
      </c>
      <c r="N17" s="374">
        <f t="shared" si="0"/>
        <v>0</v>
      </c>
      <c r="O17" s="374">
        <f t="shared" si="0"/>
        <v>0</v>
      </c>
      <c r="P17" s="374">
        <f t="shared" si="0"/>
        <v>0</v>
      </c>
      <c r="Q17" s="374">
        <f>$F$9*Q9+$F$10*Q10+$F$11*Q11+$F$12*Q12+$F$13*Q13+$F$14*Q14+$F$15*Q15</f>
        <v>0</v>
      </c>
      <c r="R17" s="374">
        <f>$F$9*R9+$F$10*R10+$F$11*R11+$F$12*R12+$F$13*R13+$F$14*R14+$F$15*R15</f>
        <v>0</v>
      </c>
      <c r="S17" s="347"/>
      <c r="T17" s="322"/>
      <c r="U17" s="322"/>
    </row>
    <row r="18" spans="1:21" ht="18" customHeight="1">
      <c r="A18" s="327"/>
      <c r="B18" s="732" t="s">
        <v>458</v>
      </c>
      <c r="C18" s="733"/>
      <c r="D18" s="733"/>
      <c r="E18" s="734"/>
      <c r="F18" s="354">
        <v>0.8571428571428571</v>
      </c>
      <c r="G18" s="375"/>
      <c r="H18" s="375"/>
      <c r="I18" s="375"/>
      <c r="J18" s="375"/>
      <c r="K18" s="375"/>
      <c r="L18" s="375"/>
      <c r="M18" s="375"/>
      <c r="N18" s="375"/>
      <c r="O18" s="375"/>
      <c r="P18" s="375"/>
      <c r="Q18" s="375"/>
      <c r="R18" s="375"/>
      <c r="S18" s="376"/>
      <c r="T18" s="322"/>
      <c r="U18" s="322"/>
    </row>
    <row r="19" spans="1:21" ht="18" customHeight="1">
      <c r="A19" s="327"/>
      <c r="B19" s="372"/>
      <c r="C19" s="731" t="s">
        <v>459</v>
      </c>
      <c r="D19" s="731"/>
      <c r="E19" s="731"/>
      <c r="F19" s="373"/>
      <c r="G19" s="374">
        <f>IF(G18="",G17,ROUND(G17*6/7,2))</f>
        <v>0</v>
      </c>
      <c r="H19" s="374">
        <f t="shared" ref="H19:Q19" si="1">IF(H18="",H17,ROUND(H17*6/7,2))</f>
        <v>0</v>
      </c>
      <c r="I19" s="374">
        <f t="shared" si="1"/>
        <v>0</v>
      </c>
      <c r="J19" s="374">
        <f t="shared" si="1"/>
        <v>0</v>
      </c>
      <c r="K19" s="374">
        <f t="shared" si="1"/>
        <v>0</v>
      </c>
      <c r="L19" s="374">
        <f>IF(L18="",L17,ROUND(L17*6/7,2))</f>
        <v>0</v>
      </c>
      <c r="M19" s="374">
        <f t="shared" si="1"/>
        <v>0</v>
      </c>
      <c r="N19" s="374">
        <f t="shared" si="1"/>
        <v>0</v>
      </c>
      <c r="O19" s="374">
        <f t="shared" si="1"/>
        <v>0</v>
      </c>
      <c r="P19" s="374">
        <f t="shared" si="1"/>
        <v>0</v>
      </c>
      <c r="Q19" s="374">
        <f t="shared" si="1"/>
        <v>0</v>
      </c>
      <c r="R19" s="374">
        <f>IF(R18="",R17,ROUND(R17*6/7,2))</f>
        <v>0</v>
      </c>
      <c r="S19" s="377">
        <f>SUM(G19:Q19)</f>
        <v>0</v>
      </c>
      <c r="T19" s="378" t="s">
        <v>460</v>
      </c>
      <c r="U19" s="379"/>
    </row>
    <row r="20" spans="1:21" ht="45" customHeight="1" thickBot="1">
      <c r="A20" s="327"/>
      <c r="B20" s="735" t="s">
        <v>461</v>
      </c>
      <c r="C20" s="736"/>
      <c r="D20" s="736"/>
      <c r="E20" s="736"/>
      <c r="F20" s="736"/>
      <c r="G20" s="736"/>
      <c r="H20" s="736"/>
      <c r="I20" s="736"/>
      <c r="J20" s="736"/>
      <c r="K20" s="736"/>
      <c r="L20" s="736"/>
      <c r="M20" s="736"/>
      <c r="N20" s="736"/>
      <c r="O20" s="737"/>
      <c r="P20" s="744" t="s">
        <v>462</v>
      </c>
      <c r="Q20" s="744"/>
      <c r="R20" s="745"/>
      <c r="S20" s="380">
        <f>COUNTIF(G19:Q19,"&gt;0")</f>
        <v>0</v>
      </c>
      <c r="T20" s="379" t="s">
        <v>463</v>
      </c>
      <c r="U20" s="379"/>
    </row>
    <row r="21" spans="1:21" ht="45" customHeight="1" thickBot="1">
      <c r="A21" s="327"/>
      <c r="B21" s="738"/>
      <c r="C21" s="739"/>
      <c r="D21" s="739"/>
      <c r="E21" s="739"/>
      <c r="F21" s="739"/>
      <c r="G21" s="739"/>
      <c r="H21" s="739"/>
      <c r="I21" s="739"/>
      <c r="J21" s="739"/>
      <c r="K21" s="739"/>
      <c r="L21" s="739"/>
      <c r="M21" s="739"/>
      <c r="N21" s="739"/>
      <c r="O21" s="740"/>
      <c r="P21" s="746" t="s">
        <v>464</v>
      </c>
      <c r="Q21" s="746"/>
      <c r="R21" s="747"/>
      <c r="S21" s="381" t="str">
        <f>IF(S20&lt;1,"",S19/S20)</f>
        <v/>
      </c>
      <c r="T21" s="382" t="s">
        <v>465</v>
      </c>
      <c r="U21" s="382"/>
    </row>
    <row r="22" spans="1:21" ht="125.25" customHeight="1">
      <c r="A22" s="327"/>
      <c r="B22" s="741"/>
      <c r="C22" s="742"/>
      <c r="D22" s="742"/>
      <c r="E22" s="742"/>
      <c r="F22" s="742"/>
      <c r="G22" s="742"/>
      <c r="H22" s="742"/>
      <c r="I22" s="742"/>
      <c r="J22" s="742"/>
      <c r="K22" s="742"/>
      <c r="L22" s="742"/>
      <c r="M22" s="742"/>
      <c r="N22" s="742"/>
      <c r="O22" s="743"/>
      <c r="P22" s="748" t="s">
        <v>466</v>
      </c>
      <c r="Q22" s="749"/>
      <c r="R22" s="749"/>
      <c r="S22" s="749"/>
      <c r="T22" s="322"/>
      <c r="U22" s="322"/>
    </row>
    <row r="23" spans="1:21">
      <c r="A23" s="327"/>
      <c r="B23" s="383"/>
      <c r="C23" s="383"/>
      <c r="D23" s="383"/>
      <c r="E23" s="383"/>
      <c r="F23" s="383"/>
      <c r="G23" s="383"/>
      <c r="H23" s="383"/>
      <c r="I23" s="383"/>
      <c r="J23" s="383"/>
      <c r="K23" s="383"/>
      <c r="L23" s="383"/>
      <c r="M23" s="383"/>
      <c r="N23" s="383"/>
      <c r="O23" s="384"/>
      <c r="P23" s="321"/>
      <c r="Q23" s="321"/>
      <c r="R23" s="321"/>
      <c r="S23" s="321"/>
    </row>
    <row r="24" spans="1:21" ht="18.75" customHeight="1">
      <c r="A24" s="327"/>
      <c r="B24" s="385" t="s">
        <v>467</v>
      </c>
      <c r="C24" s="386"/>
      <c r="D24" s="386"/>
      <c r="E24" s="386"/>
      <c r="F24" s="386"/>
      <c r="G24" s="386"/>
      <c r="H24" s="386"/>
      <c r="I24" s="386"/>
      <c r="J24" s="386"/>
      <c r="K24" s="386"/>
      <c r="L24" s="386"/>
      <c r="M24" s="386"/>
      <c r="N24" s="386"/>
      <c r="O24" s="387"/>
      <c r="P24" s="321"/>
      <c r="Q24" s="321"/>
      <c r="R24" s="321"/>
      <c r="S24" s="321"/>
    </row>
    <row r="25" spans="1:21" ht="6" customHeight="1" thickBot="1">
      <c r="A25" s="327"/>
      <c r="B25" s="386"/>
      <c r="C25" s="386"/>
      <c r="D25" s="386"/>
      <c r="E25" s="386"/>
      <c r="F25" s="386"/>
      <c r="G25" s="386"/>
      <c r="H25" s="386"/>
      <c r="I25" s="386"/>
      <c r="J25" s="386"/>
      <c r="K25" s="386"/>
      <c r="L25" s="386"/>
      <c r="M25" s="386"/>
      <c r="N25" s="386"/>
      <c r="O25" s="321"/>
      <c r="P25" s="321"/>
      <c r="Q25" s="321"/>
      <c r="R25" s="321"/>
      <c r="S25" s="321"/>
    </row>
    <row r="26" spans="1:21" ht="13.5" customHeight="1">
      <c r="A26" s="327"/>
      <c r="B26" s="751" t="s">
        <v>468</v>
      </c>
      <c r="C26" s="752"/>
      <c r="D26" s="386"/>
      <c r="E26" s="386"/>
      <c r="F26" s="386"/>
      <c r="G26" s="753" t="s">
        <v>469</v>
      </c>
      <c r="H26" s="754"/>
      <c r="I26" s="386"/>
      <c r="J26" s="755" t="s">
        <v>470</v>
      </c>
      <c r="K26" s="756"/>
      <c r="M26" s="386"/>
      <c r="N26" s="386"/>
      <c r="O26" s="321"/>
      <c r="P26" s="321"/>
      <c r="Q26" s="321"/>
      <c r="R26" s="321"/>
      <c r="S26" s="321"/>
    </row>
    <row r="27" spans="1:21" ht="29.25" customHeight="1" thickBot="1">
      <c r="A27" s="327"/>
      <c r="B27" s="757"/>
      <c r="C27" s="758"/>
      <c r="D27" s="388" t="s">
        <v>471</v>
      </c>
      <c r="E27" s="389">
        <v>0.9</v>
      </c>
      <c r="F27" s="388" t="s">
        <v>471</v>
      </c>
      <c r="G27" s="757"/>
      <c r="H27" s="758"/>
      <c r="I27" s="388" t="s">
        <v>472</v>
      </c>
      <c r="J27" s="759">
        <f>B27*E27*G27</f>
        <v>0</v>
      </c>
      <c r="K27" s="760"/>
      <c r="L27" s="390" t="s">
        <v>473</v>
      </c>
      <c r="M27" s="386"/>
      <c r="N27" s="386"/>
      <c r="O27" s="321"/>
      <c r="P27" s="321"/>
      <c r="Q27" s="321"/>
      <c r="R27" s="321"/>
      <c r="S27" s="321"/>
    </row>
    <row r="28" spans="1:21" ht="70.5" customHeight="1">
      <c r="A28" s="327"/>
      <c r="B28" s="750" t="s">
        <v>474</v>
      </c>
      <c r="C28" s="750"/>
      <c r="D28" s="750"/>
      <c r="E28" s="750"/>
      <c r="F28" s="750"/>
      <c r="G28" s="750"/>
      <c r="H28" s="750"/>
      <c r="I28" s="750"/>
      <c r="J28" s="750"/>
      <c r="K28" s="750"/>
      <c r="L28" s="750"/>
      <c r="M28" s="750"/>
      <c r="N28" s="750"/>
      <c r="O28" s="750"/>
      <c r="P28" s="750"/>
      <c r="Q28" s="750"/>
      <c r="R28" s="750"/>
      <c r="S28" s="750"/>
    </row>
    <row r="29" spans="1:21">
      <c r="A29" s="327"/>
      <c r="B29" s="386"/>
      <c r="C29" s="386"/>
      <c r="D29" s="386"/>
      <c r="E29" s="386"/>
      <c r="F29" s="386"/>
      <c r="G29" s="386"/>
      <c r="H29" s="386"/>
      <c r="I29" s="386"/>
      <c r="J29" s="386"/>
      <c r="K29" s="386"/>
      <c r="L29" s="386"/>
      <c r="M29" s="386"/>
      <c r="N29" s="386"/>
      <c r="O29" s="321"/>
      <c r="P29" s="321"/>
      <c r="Q29" s="321"/>
      <c r="R29" s="321"/>
      <c r="S29" s="321"/>
    </row>
    <row r="30" spans="1:21">
      <c r="A30" s="327"/>
      <c r="B30" s="386"/>
      <c r="C30" s="386"/>
      <c r="D30" s="386"/>
      <c r="E30" s="386"/>
      <c r="F30" s="386"/>
      <c r="G30" s="386"/>
      <c r="H30" s="386"/>
      <c r="I30" s="386"/>
      <c r="J30" s="386"/>
      <c r="K30" s="386"/>
      <c r="L30" s="386"/>
      <c r="M30" s="386"/>
      <c r="N30" s="386"/>
      <c r="O30" s="321"/>
      <c r="P30" s="321"/>
      <c r="Q30" s="321"/>
      <c r="R30" s="321"/>
      <c r="S30" s="321"/>
    </row>
    <row r="31" spans="1:21">
      <c r="B31" s="391"/>
      <c r="C31" s="391"/>
      <c r="D31" s="391"/>
      <c r="E31" s="391"/>
      <c r="F31" s="391"/>
      <c r="G31" s="391"/>
      <c r="H31" s="391"/>
      <c r="I31" s="391"/>
      <c r="J31" s="391"/>
      <c r="K31" s="391"/>
      <c r="L31" s="391"/>
      <c r="M31" s="391"/>
      <c r="N31" s="391"/>
      <c r="O31" s="391"/>
      <c r="P31" s="391"/>
      <c r="Q31" s="391"/>
      <c r="R31" s="391"/>
      <c r="S31" s="391"/>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3"/>
  <dataValidations count="1">
    <dataValidation type="list" allowBlank="1" showInputMessage="1" sqref="G18:R18" xr:uid="{00000000-0002-0000-0A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84"/>
  <sheetViews>
    <sheetView showGridLines="0" view="pageBreakPreview" zoomScaleNormal="100" workbookViewId="0">
      <selection activeCell="I27" sqref="I27"/>
    </sheetView>
  </sheetViews>
  <sheetFormatPr defaultRowHeight="13.5"/>
  <cols>
    <col min="1" max="1" width="3" style="55" customWidth="1"/>
    <col min="2" max="2" width="10" style="55" customWidth="1"/>
    <col min="3" max="3" width="6.75" style="55" customWidth="1"/>
    <col min="4" max="4" width="10" style="55" customWidth="1"/>
    <col min="5" max="32" width="3" style="55" customWidth="1"/>
    <col min="33" max="35" width="9" style="55"/>
    <col min="36" max="36" width="3.375" style="55" customWidth="1"/>
    <col min="37" max="16384" width="9" style="55"/>
  </cols>
  <sheetData>
    <row r="2" spans="2:36">
      <c r="B2" s="54" t="s">
        <v>61</v>
      </c>
    </row>
    <row r="3" spans="2:36">
      <c r="B3" s="56"/>
    </row>
    <row r="4" spans="2:36" ht="13.5" customHeight="1">
      <c r="B4" s="54" t="s">
        <v>62</v>
      </c>
      <c r="X4" s="57" t="s">
        <v>63</v>
      </c>
    </row>
    <row r="5" spans="2:36" ht="6.75" customHeight="1">
      <c r="B5" s="54"/>
      <c r="W5" s="57"/>
    </row>
    <row r="6" spans="2:36">
      <c r="X6" s="54" t="s">
        <v>64</v>
      </c>
    </row>
    <row r="7" spans="2:36" ht="6.75" customHeight="1">
      <c r="W7" s="54"/>
    </row>
    <row r="8" spans="2:36" ht="14.25" customHeight="1">
      <c r="B8" s="54" t="s">
        <v>65</v>
      </c>
      <c r="AB8" s="54" t="s">
        <v>66</v>
      </c>
    </row>
    <row r="9" spans="2:36" ht="14.25" customHeight="1">
      <c r="B9" s="56"/>
    </row>
    <row r="10" spans="2:36" s="59" customFormat="1" ht="18" customHeight="1">
      <c r="B10" s="403" t="s">
        <v>67</v>
      </c>
      <c r="C10" s="403" t="s">
        <v>68</v>
      </c>
      <c r="D10" s="403" t="s">
        <v>69</v>
      </c>
      <c r="E10" s="406" t="s">
        <v>70</v>
      </c>
      <c r="F10" s="407"/>
      <c r="G10" s="407"/>
      <c r="H10" s="407"/>
      <c r="I10" s="407"/>
      <c r="J10" s="407"/>
      <c r="K10" s="408"/>
      <c r="L10" s="406" t="s">
        <v>71</v>
      </c>
      <c r="M10" s="407"/>
      <c r="N10" s="407"/>
      <c r="O10" s="407"/>
      <c r="P10" s="407"/>
      <c r="Q10" s="407"/>
      <c r="R10" s="408"/>
      <c r="S10" s="406" t="s">
        <v>72</v>
      </c>
      <c r="T10" s="407"/>
      <c r="U10" s="407"/>
      <c r="V10" s="407"/>
      <c r="W10" s="407"/>
      <c r="X10" s="407"/>
      <c r="Y10" s="408"/>
      <c r="Z10" s="406" t="s">
        <v>73</v>
      </c>
      <c r="AA10" s="407"/>
      <c r="AB10" s="407"/>
      <c r="AC10" s="407"/>
      <c r="AD10" s="407"/>
      <c r="AE10" s="407"/>
      <c r="AF10" s="409"/>
      <c r="AG10" s="410" t="s">
        <v>74</v>
      </c>
      <c r="AH10" s="403" t="s">
        <v>75</v>
      </c>
      <c r="AI10" s="403" t="s">
        <v>76</v>
      </c>
      <c r="AJ10" s="58"/>
    </row>
    <row r="11" spans="2:36" s="59" customFormat="1" ht="18" customHeight="1">
      <c r="B11" s="404"/>
      <c r="C11" s="404"/>
      <c r="D11" s="404"/>
      <c r="E11" s="60">
        <v>1</v>
      </c>
      <c r="F11" s="60">
        <v>2</v>
      </c>
      <c r="G11" s="60">
        <v>3</v>
      </c>
      <c r="H11" s="60">
        <v>4</v>
      </c>
      <c r="I11" s="60">
        <v>5</v>
      </c>
      <c r="J11" s="60">
        <v>6</v>
      </c>
      <c r="K11" s="60">
        <v>7</v>
      </c>
      <c r="L11" s="60">
        <v>8</v>
      </c>
      <c r="M11" s="60">
        <v>9</v>
      </c>
      <c r="N11" s="60">
        <v>10</v>
      </c>
      <c r="O11" s="60">
        <v>11</v>
      </c>
      <c r="P11" s="60">
        <v>12</v>
      </c>
      <c r="Q11" s="60">
        <v>13</v>
      </c>
      <c r="R11" s="60">
        <v>14</v>
      </c>
      <c r="S11" s="60">
        <v>15</v>
      </c>
      <c r="T11" s="60">
        <v>16</v>
      </c>
      <c r="U11" s="60">
        <v>17</v>
      </c>
      <c r="V11" s="60">
        <v>18</v>
      </c>
      <c r="W11" s="60">
        <v>19</v>
      </c>
      <c r="X11" s="60">
        <v>20</v>
      </c>
      <c r="Y11" s="60">
        <v>21</v>
      </c>
      <c r="Z11" s="60">
        <v>22</v>
      </c>
      <c r="AA11" s="60">
        <v>23</v>
      </c>
      <c r="AB11" s="60">
        <v>24</v>
      </c>
      <c r="AC11" s="60">
        <v>25</v>
      </c>
      <c r="AD11" s="60">
        <v>26</v>
      </c>
      <c r="AE11" s="60">
        <v>27</v>
      </c>
      <c r="AF11" s="61">
        <v>28</v>
      </c>
      <c r="AG11" s="411"/>
      <c r="AH11" s="413"/>
      <c r="AI11" s="413"/>
      <c r="AJ11" s="58"/>
    </row>
    <row r="12" spans="2:36" s="59" customFormat="1" ht="18" customHeight="1">
      <c r="B12" s="405"/>
      <c r="C12" s="405"/>
      <c r="D12" s="405"/>
      <c r="E12" s="60" t="s">
        <v>77</v>
      </c>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3"/>
      <c r="AG12" s="412"/>
      <c r="AH12" s="414"/>
      <c r="AI12" s="414"/>
      <c r="AJ12" s="58"/>
    </row>
    <row r="13" spans="2:36" ht="18" customHeight="1">
      <c r="B13" s="402" t="s">
        <v>78</v>
      </c>
      <c r="C13" s="402"/>
      <c r="D13" s="402"/>
      <c r="E13" s="64" t="s">
        <v>79</v>
      </c>
      <c r="F13" s="64" t="s">
        <v>79</v>
      </c>
      <c r="G13" s="64" t="s">
        <v>80</v>
      </c>
      <c r="H13" s="64" t="s">
        <v>81</v>
      </c>
      <c r="I13" s="64" t="s">
        <v>82</v>
      </c>
      <c r="J13" s="64" t="s">
        <v>79</v>
      </c>
      <c r="K13" s="64" t="s">
        <v>82</v>
      </c>
      <c r="L13" s="65"/>
      <c r="M13" s="65"/>
      <c r="N13" s="65"/>
      <c r="O13" s="65"/>
      <c r="P13" s="65"/>
      <c r="Q13" s="65"/>
      <c r="R13" s="65"/>
      <c r="S13" s="65"/>
      <c r="T13" s="65"/>
      <c r="U13" s="65"/>
      <c r="V13" s="65"/>
      <c r="W13" s="65"/>
      <c r="X13" s="65"/>
      <c r="Y13" s="65"/>
      <c r="Z13" s="65"/>
      <c r="AA13" s="65"/>
      <c r="AB13" s="65"/>
      <c r="AC13" s="65"/>
      <c r="AD13" s="65"/>
      <c r="AE13" s="65"/>
      <c r="AF13" s="66"/>
      <c r="AG13" s="67"/>
      <c r="AH13" s="68"/>
      <c r="AI13" s="68"/>
      <c r="AJ13" s="69"/>
    </row>
    <row r="14" spans="2:36" ht="18" customHeight="1">
      <c r="B14" s="402" t="s">
        <v>83</v>
      </c>
      <c r="C14" s="402"/>
      <c r="D14" s="402"/>
      <c r="E14" s="64" t="s">
        <v>84</v>
      </c>
      <c r="F14" s="64" t="s">
        <v>84</v>
      </c>
      <c r="G14" s="64" t="s">
        <v>84</v>
      </c>
      <c r="H14" s="64" t="s">
        <v>85</v>
      </c>
      <c r="I14" s="64" t="s">
        <v>85</v>
      </c>
      <c r="J14" s="64" t="s">
        <v>86</v>
      </c>
      <c r="K14" s="64" t="s">
        <v>86</v>
      </c>
      <c r="L14" s="65"/>
      <c r="M14" s="65"/>
      <c r="N14" s="65"/>
      <c r="O14" s="65"/>
      <c r="P14" s="65"/>
      <c r="Q14" s="65"/>
      <c r="R14" s="65"/>
      <c r="S14" s="65"/>
      <c r="T14" s="65"/>
      <c r="U14" s="65"/>
      <c r="V14" s="65"/>
      <c r="W14" s="65"/>
      <c r="X14" s="65"/>
      <c r="Y14" s="65"/>
      <c r="Z14" s="65"/>
      <c r="AA14" s="65"/>
      <c r="AB14" s="65"/>
      <c r="AC14" s="65"/>
      <c r="AD14" s="65"/>
      <c r="AE14" s="65"/>
      <c r="AF14" s="66"/>
      <c r="AG14" s="67"/>
      <c r="AH14" s="68"/>
      <c r="AI14" s="68"/>
      <c r="AJ14" s="69"/>
    </row>
    <row r="15" spans="2:36" ht="18" customHeight="1">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70"/>
      <c r="AG15" s="67"/>
      <c r="AH15" s="68"/>
      <c r="AI15" s="68"/>
      <c r="AJ15" s="69"/>
    </row>
    <row r="16" spans="2:36" ht="18" customHeight="1">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70"/>
      <c r="AG16" s="67"/>
      <c r="AH16" s="68"/>
      <c r="AI16" s="68"/>
      <c r="AJ16" s="69"/>
    </row>
    <row r="17" spans="2:36" ht="18" customHeight="1">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70"/>
      <c r="AG17" s="67"/>
      <c r="AH17" s="68"/>
      <c r="AI17" s="68"/>
      <c r="AJ17" s="69"/>
    </row>
    <row r="18" spans="2:36" ht="18" customHeight="1">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70"/>
      <c r="AG18" s="67"/>
      <c r="AH18" s="68"/>
      <c r="AI18" s="68"/>
      <c r="AJ18" s="69"/>
    </row>
    <row r="19" spans="2:36" ht="18" customHeight="1">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70"/>
      <c r="AG19" s="67"/>
      <c r="AH19" s="68"/>
      <c r="AI19" s="68"/>
      <c r="AJ19" s="69"/>
    </row>
    <row r="20" spans="2:36" ht="18" customHeight="1">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70"/>
      <c r="AG20" s="67"/>
      <c r="AH20" s="68"/>
      <c r="AI20" s="68"/>
      <c r="AJ20" s="69"/>
    </row>
    <row r="21" spans="2:36" ht="18"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70"/>
      <c r="AG21" s="67"/>
      <c r="AH21" s="68"/>
      <c r="AI21" s="68"/>
      <c r="AJ21" s="69"/>
    </row>
    <row r="22" spans="2:36" ht="18" customHeight="1">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70"/>
      <c r="AG22" s="67"/>
      <c r="AH22" s="68"/>
      <c r="AI22" s="68"/>
      <c r="AJ22" s="69"/>
    </row>
    <row r="23" spans="2:36" ht="18" customHeight="1">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70"/>
      <c r="AG23" s="67"/>
      <c r="AH23" s="68"/>
      <c r="AI23" s="68"/>
      <c r="AJ23" s="69"/>
    </row>
    <row r="24" spans="2:36" ht="18" customHeight="1">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70"/>
      <c r="AG24" s="67"/>
      <c r="AH24" s="68"/>
      <c r="AI24" s="68"/>
      <c r="AJ24" s="69"/>
    </row>
    <row r="25" spans="2:36" ht="8.25" customHeight="1">
      <c r="B25" s="71"/>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3"/>
      <c r="AJ25" s="69"/>
    </row>
    <row r="26" spans="2:36">
      <c r="B26" s="74" t="s">
        <v>87</v>
      </c>
      <c r="C26" s="75"/>
      <c r="D26" s="75"/>
      <c r="E26" s="76"/>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7"/>
    </row>
    <row r="27" spans="2:36" ht="6" customHeight="1">
      <c r="B27" s="74"/>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7"/>
    </row>
    <row r="28" spans="2:36">
      <c r="B28" s="74" t="s">
        <v>88</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7"/>
    </row>
    <row r="29" spans="2:36">
      <c r="B29" s="74" t="s">
        <v>89</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7"/>
    </row>
    <row r="30" spans="2:36" ht="6.75" customHeight="1">
      <c r="B30" s="74"/>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7"/>
    </row>
    <row r="31" spans="2:36">
      <c r="B31" s="74" t="s">
        <v>90</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7"/>
    </row>
    <row r="32" spans="2:36">
      <c r="B32" s="74" t="s">
        <v>91</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7"/>
    </row>
    <row r="33" spans="2:36" ht="6.75" customHeight="1">
      <c r="B33" s="74"/>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7"/>
    </row>
    <row r="34" spans="2:36">
      <c r="B34" s="74" t="s">
        <v>92</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7"/>
    </row>
    <row r="35" spans="2:36">
      <c r="B35" s="74" t="s">
        <v>89</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7"/>
    </row>
    <row r="36" spans="2:36" ht="6" customHeight="1">
      <c r="B36" s="78"/>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80"/>
    </row>
    <row r="37" spans="2:36" ht="6" customHeight="1">
      <c r="B37" s="81"/>
      <c r="C37" s="75"/>
      <c r="D37" s="75"/>
      <c r="E37" s="75"/>
    </row>
    <row r="38" spans="2:36" ht="6.75" customHeight="1">
      <c r="B38" s="81"/>
      <c r="C38" s="75"/>
      <c r="D38" s="75"/>
      <c r="E38" s="75"/>
    </row>
    <row r="39" spans="2:36">
      <c r="B39" s="266" t="s">
        <v>324</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row>
    <row r="40" spans="2:36">
      <c r="B40" s="266" t="s">
        <v>325</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row>
    <row r="41" spans="2:36">
      <c r="B41" s="266" t="s">
        <v>93</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row>
    <row r="42" spans="2:36">
      <c r="B42" s="266" t="s">
        <v>326</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row>
    <row r="43" spans="2:36">
      <c r="B43" s="266" t="s">
        <v>327</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row>
    <row r="44" spans="2:36">
      <c r="B44" s="266" t="s">
        <v>328</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row>
    <row r="45" spans="2:36">
      <c r="B45" s="266" t="s">
        <v>329</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row>
    <row r="46" spans="2:36">
      <c r="B46" s="266" t="s">
        <v>330</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row>
    <row r="47" spans="2:36">
      <c r="B47" s="266" t="s">
        <v>94</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row>
    <row r="48" spans="2:36">
      <c r="B48" s="266" t="s">
        <v>95</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row>
    <row r="49" spans="2:36" ht="14.25">
      <c r="B49" s="268" t="s">
        <v>331</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row>
    <row r="50" spans="2:36">
      <c r="B50" s="266" t="s">
        <v>96</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row>
    <row r="51" spans="2:36">
      <c r="B51" s="266" t="s">
        <v>97</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row>
    <row r="52" spans="2:36">
      <c r="B52" s="266" t="s">
        <v>332</v>
      </c>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row>
    <row r="53" spans="2:36">
      <c r="B53" s="266" t="s">
        <v>333</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row>
    <row r="54" spans="2:36">
      <c r="B54" s="266" t="s">
        <v>334</v>
      </c>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row>
    <row r="55" spans="2:36">
      <c r="B55" s="266" t="s">
        <v>335</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row>
    <row r="56" spans="2:36">
      <c r="B56" s="266" t="s">
        <v>336</v>
      </c>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row>
    <row r="57" spans="2:36">
      <c r="B57" s="266" t="s">
        <v>337</v>
      </c>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row>
    <row r="58" spans="2:36">
      <c r="B58" s="266" t="s">
        <v>338</v>
      </c>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row>
    <row r="59" spans="2:36">
      <c r="B59" s="266" t="s">
        <v>98</v>
      </c>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row>
    <row r="60" spans="2:36">
      <c r="B60" s="82"/>
    </row>
    <row r="61" spans="2:36">
      <c r="B61" s="82"/>
    </row>
    <row r="62" spans="2:36">
      <c r="B62" s="82"/>
    </row>
    <row r="63" spans="2:36">
      <c r="B63" s="82"/>
    </row>
    <row r="64" spans="2:36">
      <c r="B64" s="82"/>
    </row>
    <row r="65" spans="2:2">
      <c r="B65" s="82"/>
    </row>
    <row r="66" spans="2:2">
      <c r="B66" s="82"/>
    </row>
    <row r="67" spans="2:2">
      <c r="B67" s="82"/>
    </row>
    <row r="68" spans="2:2">
      <c r="B68" s="82"/>
    </row>
    <row r="69" spans="2:2">
      <c r="B69" s="82"/>
    </row>
    <row r="70" spans="2:2">
      <c r="B70" s="82"/>
    </row>
    <row r="71" spans="2:2">
      <c r="B71" s="82"/>
    </row>
    <row r="72" spans="2:2">
      <c r="B72" s="82"/>
    </row>
    <row r="73" spans="2:2">
      <c r="B73" s="82"/>
    </row>
    <row r="74" spans="2:2">
      <c r="B74" s="82"/>
    </row>
    <row r="75" spans="2:2">
      <c r="B75" s="82"/>
    </row>
    <row r="76" spans="2:2">
      <c r="B76" s="82"/>
    </row>
    <row r="77" spans="2:2">
      <c r="B77" s="82"/>
    </row>
    <row r="78" spans="2:2">
      <c r="B78" s="82"/>
    </row>
    <row r="79" spans="2:2">
      <c r="B79" s="82"/>
    </row>
    <row r="80" spans="2:2">
      <c r="B80" s="82"/>
    </row>
    <row r="81" spans="2:2">
      <c r="B81" s="82"/>
    </row>
    <row r="82" spans="2:2">
      <c r="B82" s="82"/>
    </row>
    <row r="83" spans="2:2">
      <c r="B83" s="82"/>
    </row>
    <row r="84" spans="2:2">
      <c r="B84" s="82"/>
    </row>
  </sheetData>
  <mergeCells count="12">
    <mergeCell ref="Z10:AF10"/>
    <mergeCell ref="AG10:AG12"/>
    <mergeCell ref="AH10:AH12"/>
    <mergeCell ref="AI10:AI12"/>
    <mergeCell ref="B13:D13"/>
    <mergeCell ref="L10:R10"/>
    <mergeCell ref="S10:Y10"/>
    <mergeCell ref="B14:D14"/>
    <mergeCell ref="B10:B12"/>
    <mergeCell ref="C10:C12"/>
    <mergeCell ref="D10:D12"/>
    <mergeCell ref="E10:K10"/>
  </mergeCells>
  <phoneticPr fontId="3"/>
  <pageMargins left="0.59055118110236227" right="0" top="0.59055118110236227" bottom="0.39370078740157483" header="0.51181102362204722" footer="0.51181102362204722"/>
  <pageSetup paperSize="9" scale="88" orientation="landscape" verticalDpi="300"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7"/>
  <sheetViews>
    <sheetView tabSelected="1" view="pageBreakPreview" topLeftCell="A22" zoomScale="130" zoomScaleNormal="100" zoomScaleSheetLayoutView="130" workbookViewId="0">
      <selection activeCell="G34" sqref="G34:R34"/>
    </sheetView>
  </sheetViews>
  <sheetFormatPr defaultRowHeight="18.75"/>
  <cols>
    <col min="1" max="4" width="3.125" customWidth="1"/>
    <col min="5" max="30" width="3.625" customWidth="1"/>
    <col min="31" max="55" width="3.625" hidden="1" customWidth="1"/>
    <col min="56" max="130" width="3.625" customWidth="1"/>
  </cols>
  <sheetData>
    <row r="1" spans="1:47">
      <c r="A1" t="s">
        <v>261</v>
      </c>
      <c r="AE1" t="s">
        <v>215</v>
      </c>
      <c r="AH1" t="s">
        <v>216</v>
      </c>
      <c r="AK1" t="s">
        <v>217</v>
      </c>
    </row>
    <row r="2" spans="1:47">
      <c r="U2" t="s">
        <v>231</v>
      </c>
      <c r="W2" t="s">
        <v>232</v>
      </c>
      <c r="Y2" t="s">
        <v>233</v>
      </c>
      <c r="AE2" t="s">
        <v>222</v>
      </c>
      <c r="AH2" t="s">
        <v>223</v>
      </c>
      <c r="AK2" t="s">
        <v>224</v>
      </c>
    </row>
    <row r="3" spans="1:47" ht="18" customHeight="1">
      <c r="A3" s="415" t="s">
        <v>234</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157"/>
      <c r="AB3" s="157"/>
      <c r="AE3" t="s">
        <v>218</v>
      </c>
      <c r="AI3" t="s">
        <v>264</v>
      </c>
      <c r="AO3" t="s">
        <v>266</v>
      </c>
      <c r="AU3" t="s">
        <v>268</v>
      </c>
    </row>
    <row r="4" spans="1:47" ht="36" customHeight="1">
      <c r="A4" s="416" t="s">
        <v>262</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157"/>
      <c r="AB4" s="157"/>
      <c r="AE4" t="s">
        <v>263</v>
      </c>
      <c r="AI4" t="s">
        <v>265</v>
      </c>
      <c r="AO4" t="s">
        <v>267</v>
      </c>
      <c r="AU4" t="s">
        <v>269</v>
      </c>
    </row>
    <row r="5" spans="1:47">
      <c r="A5" s="417" t="s">
        <v>173</v>
      </c>
      <c r="B5" s="417"/>
      <c r="C5" s="417"/>
      <c r="D5" s="417"/>
      <c r="E5" s="417"/>
      <c r="F5" s="417"/>
      <c r="G5" s="417"/>
      <c r="H5" s="417"/>
      <c r="I5" s="417"/>
      <c r="J5" s="417"/>
      <c r="K5" s="417"/>
      <c r="L5" s="417"/>
      <c r="M5" s="417"/>
      <c r="N5" s="417"/>
      <c r="O5" s="417"/>
      <c r="P5" s="417"/>
      <c r="Q5" s="417"/>
      <c r="R5" s="417"/>
      <c r="S5" s="417"/>
      <c r="T5" s="417"/>
      <c r="U5" s="417"/>
      <c r="V5" s="417"/>
      <c r="W5" s="417"/>
      <c r="X5" s="417"/>
      <c r="Y5" s="417"/>
      <c r="AE5" t="s">
        <v>235</v>
      </c>
      <c r="AO5" t="s">
        <v>236</v>
      </c>
    </row>
    <row r="6" spans="1:47">
      <c r="A6" s="417" t="s">
        <v>174</v>
      </c>
      <c r="B6" s="417"/>
      <c r="C6" s="417"/>
      <c r="D6" s="417"/>
      <c r="E6" s="179"/>
      <c r="F6" s="418" t="s">
        <v>215</v>
      </c>
      <c r="G6" s="418"/>
      <c r="H6" s="180"/>
      <c r="I6" s="418" t="s">
        <v>216</v>
      </c>
      <c r="J6" s="418"/>
      <c r="K6" s="180"/>
      <c r="L6" s="418" t="s">
        <v>217</v>
      </c>
      <c r="M6" s="418"/>
      <c r="N6" s="180"/>
      <c r="O6" s="180"/>
      <c r="P6" s="180"/>
      <c r="Q6" s="180"/>
      <c r="R6" s="180"/>
      <c r="S6" s="180"/>
      <c r="T6" s="180"/>
      <c r="U6" s="180"/>
      <c r="V6" s="180"/>
      <c r="W6" s="180"/>
      <c r="X6" s="180"/>
      <c r="Y6" s="181"/>
      <c r="AE6" t="s">
        <v>237</v>
      </c>
      <c r="AO6" t="s">
        <v>238</v>
      </c>
    </row>
    <row r="7" spans="1:47">
      <c r="A7" s="421" t="s">
        <v>175</v>
      </c>
      <c r="B7" s="420"/>
      <c r="C7" s="420"/>
      <c r="D7" s="422"/>
      <c r="E7" s="182"/>
      <c r="F7" s="420" t="s">
        <v>218</v>
      </c>
      <c r="G7" s="420"/>
      <c r="H7" s="420"/>
      <c r="I7" s="420"/>
      <c r="J7" s="420"/>
      <c r="K7" s="420"/>
      <c r="L7" s="420"/>
      <c r="M7" s="420"/>
      <c r="N7" s="420"/>
      <c r="O7" s="183"/>
      <c r="P7" s="420" t="s">
        <v>264</v>
      </c>
      <c r="Q7" s="420"/>
      <c r="R7" s="420"/>
      <c r="S7" s="420"/>
      <c r="T7" s="420"/>
      <c r="U7" s="420"/>
      <c r="V7" s="420"/>
      <c r="W7" s="420"/>
      <c r="X7" s="420"/>
      <c r="Y7" s="184"/>
      <c r="AE7" t="s">
        <v>239</v>
      </c>
    </row>
    <row r="8" spans="1:47">
      <c r="A8" s="423"/>
      <c r="B8" s="424"/>
      <c r="C8" s="424"/>
      <c r="D8" s="425"/>
      <c r="E8" s="203"/>
      <c r="F8" s="424" t="s">
        <v>270</v>
      </c>
      <c r="G8" s="424"/>
      <c r="H8" s="424"/>
      <c r="I8" s="424"/>
      <c r="J8" s="424"/>
      <c r="K8" s="424"/>
      <c r="L8" s="424"/>
      <c r="M8" s="424"/>
      <c r="N8" s="424"/>
      <c r="O8" s="163"/>
      <c r="P8" s="424" t="s">
        <v>271</v>
      </c>
      <c r="Q8" s="424"/>
      <c r="R8" s="424"/>
      <c r="S8" s="424"/>
      <c r="T8" s="424"/>
      <c r="U8" s="424"/>
      <c r="V8" s="424"/>
      <c r="W8" s="424"/>
      <c r="X8" s="424"/>
      <c r="Y8" s="204"/>
      <c r="AE8" t="s">
        <v>240</v>
      </c>
    </row>
    <row r="9" spans="1:47" ht="18" customHeight="1">
      <c r="A9" s="421" t="s">
        <v>176</v>
      </c>
      <c r="B9" s="420"/>
      <c r="C9" s="420"/>
      <c r="D9" s="422"/>
      <c r="E9" s="182"/>
      <c r="F9" s="420" t="s">
        <v>235</v>
      </c>
      <c r="G9" s="420"/>
      <c r="H9" s="420"/>
      <c r="I9" s="420"/>
      <c r="J9" s="420"/>
      <c r="K9" s="420"/>
      <c r="L9" s="420"/>
      <c r="M9" s="420"/>
      <c r="N9" s="420"/>
      <c r="O9" s="183"/>
      <c r="P9" s="420" t="s">
        <v>236</v>
      </c>
      <c r="Q9" s="420"/>
      <c r="R9" s="420"/>
      <c r="S9" s="420"/>
      <c r="T9" s="420"/>
      <c r="U9" s="420"/>
      <c r="V9" s="420"/>
      <c r="W9" s="420"/>
      <c r="X9" s="183"/>
      <c r="Y9" s="184"/>
    </row>
    <row r="10" spans="1:47" ht="18" customHeight="1">
      <c r="A10" s="423"/>
      <c r="B10" s="424"/>
      <c r="C10" s="424"/>
      <c r="D10" s="425"/>
      <c r="E10" s="185"/>
      <c r="F10" s="424" t="s">
        <v>239</v>
      </c>
      <c r="G10" s="424"/>
      <c r="H10" s="424"/>
      <c r="I10" s="424"/>
      <c r="J10" s="424"/>
      <c r="K10" s="424"/>
      <c r="L10" s="424"/>
      <c r="M10" s="424"/>
      <c r="N10" s="424"/>
      <c r="O10" s="186"/>
      <c r="P10" s="186"/>
      <c r="Q10" s="186"/>
      <c r="R10" s="186"/>
      <c r="S10" s="186"/>
      <c r="T10" s="186"/>
      <c r="U10" s="186"/>
      <c r="V10" s="186"/>
      <c r="W10" s="186"/>
      <c r="X10" s="186"/>
      <c r="Y10" s="187"/>
      <c r="AE10" s="188"/>
    </row>
    <row r="11" spans="1:47" ht="9.9499999999999993" customHeight="1"/>
    <row r="12" spans="1:47">
      <c r="A12" s="419" t="s">
        <v>241</v>
      </c>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row>
    <row r="13" spans="1:47" ht="18" customHeight="1">
      <c r="A13" s="424" t="s">
        <v>242</v>
      </c>
      <c r="B13" s="424"/>
      <c r="C13" s="424"/>
      <c r="D13" s="424"/>
      <c r="E13" s="424"/>
      <c r="F13" s="424"/>
      <c r="G13" s="424"/>
      <c r="H13" s="424"/>
      <c r="I13" s="424"/>
      <c r="J13" s="424"/>
      <c r="K13" s="424"/>
      <c r="L13" s="424"/>
      <c r="M13" s="424"/>
      <c r="N13" s="424"/>
      <c r="O13" s="424"/>
      <c r="P13" s="424"/>
      <c r="Q13" s="424"/>
      <c r="R13" s="424"/>
      <c r="S13" s="424"/>
      <c r="T13" s="424"/>
      <c r="U13" s="424"/>
      <c r="V13" s="424"/>
      <c r="W13" s="424"/>
      <c r="X13" s="424"/>
      <c r="Y13" s="424"/>
    </row>
    <row r="14" spans="1:47">
      <c r="A14" s="426" t="s">
        <v>243</v>
      </c>
      <c r="B14" s="426"/>
      <c r="C14" s="426"/>
      <c r="D14" s="426"/>
      <c r="E14" s="421" t="s">
        <v>244</v>
      </c>
      <c r="F14" s="420"/>
      <c r="G14" s="420"/>
      <c r="H14" s="420"/>
      <c r="I14" s="420"/>
      <c r="J14" s="420"/>
      <c r="K14" s="420"/>
      <c r="L14" s="420"/>
      <c r="M14" s="420"/>
      <c r="N14" s="420"/>
      <c r="O14" s="420"/>
      <c r="P14" s="420"/>
      <c r="Q14" s="420"/>
      <c r="R14" s="420"/>
      <c r="S14" s="420"/>
      <c r="T14" s="420"/>
      <c r="U14" s="420"/>
      <c r="V14" s="422"/>
      <c r="W14" s="189"/>
      <c r="X14" s="190"/>
      <c r="Y14" s="191"/>
    </row>
    <row r="15" spans="1:47">
      <c r="A15" s="426"/>
      <c r="B15" s="426"/>
      <c r="C15" s="426"/>
      <c r="D15" s="426"/>
      <c r="E15" s="155"/>
      <c r="F15" s="169" t="s">
        <v>245</v>
      </c>
      <c r="G15" s="427" t="s">
        <v>272</v>
      </c>
      <c r="H15" s="427"/>
      <c r="I15" s="427"/>
      <c r="J15" s="427"/>
      <c r="K15" s="427"/>
      <c r="L15" s="427"/>
      <c r="M15" s="427"/>
      <c r="N15" s="427"/>
      <c r="O15" s="427"/>
      <c r="P15" s="427"/>
      <c r="Q15" s="427"/>
      <c r="R15" s="427"/>
      <c r="S15" s="428"/>
      <c r="T15" s="429"/>
      <c r="U15" s="192" t="s">
        <v>206</v>
      </c>
      <c r="V15" s="193"/>
      <c r="W15" s="430"/>
      <c r="X15" s="431"/>
      <c r="Y15" s="432"/>
    </row>
    <row r="16" spans="1:47">
      <c r="A16" s="426"/>
      <c r="B16" s="426"/>
      <c r="C16" s="426"/>
      <c r="D16" s="426"/>
      <c r="E16" s="155"/>
      <c r="F16" s="169" t="s">
        <v>247</v>
      </c>
      <c r="G16" s="417" t="s">
        <v>248</v>
      </c>
      <c r="H16" s="417"/>
      <c r="I16" s="417"/>
      <c r="J16" s="417"/>
      <c r="K16" s="417"/>
      <c r="L16" s="417"/>
      <c r="M16" s="417"/>
      <c r="N16" s="417"/>
      <c r="O16" s="417"/>
      <c r="P16" s="417"/>
      <c r="Q16" s="417"/>
      <c r="R16" s="417"/>
      <c r="S16" s="428"/>
      <c r="T16" s="429"/>
      <c r="U16" s="174" t="s">
        <v>206</v>
      </c>
      <c r="V16" s="194"/>
      <c r="W16" s="430"/>
      <c r="X16" s="431"/>
      <c r="Y16" s="432"/>
    </row>
    <row r="17" spans="1:25">
      <c r="A17" s="426"/>
      <c r="B17" s="426"/>
      <c r="C17" s="426"/>
      <c r="D17" s="426"/>
      <c r="E17" s="195"/>
      <c r="F17" s="433" t="s">
        <v>249</v>
      </c>
      <c r="G17" s="433"/>
      <c r="H17" s="433"/>
      <c r="I17" s="433"/>
      <c r="J17" s="433"/>
      <c r="K17" s="433"/>
      <c r="L17" s="433"/>
      <c r="M17" s="433"/>
      <c r="N17" s="433"/>
      <c r="O17" s="433"/>
      <c r="P17" s="433"/>
      <c r="Q17" s="433"/>
      <c r="R17" s="433"/>
      <c r="S17" s="433"/>
      <c r="T17" s="433"/>
      <c r="U17" s="433"/>
      <c r="V17" s="196"/>
      <c r="W17" s="159"/>
      <c r="X17" s="160"/>
      <c r="Y17" s="158"/>
    </row>
    <row r="18" spans="1:25">
      <c r="A18" s="426"/>
      <c r="B18" s="426"/>
      <c r="C18" s="426"/>
      <c r="D18" s="426"/>
      <c r="E18" s="434" t="s">
        <v>250</v>
      </c>
      <c r="F18" s="433"/>
      <c r="G18" s="433"/>
      <c r="H18" s="433"/>
      <c r="I18" s="433"/>
      <c r="J18" s="433"/>
      <c r="K18" s="433"/>
      <c r="L18" s="433"/>
      <c r="M18" s="433"/>
      <c r="N18" s="433"/>
      <c r="O18" s="433"/>
      <c r="P18" s="433"/>
      <c r="Q18" s="433"/>
      <c r="R18" s="433"/>
      <c r="S18" s="433"/>
      <c r="T18" s="433"/>
      <c r="U18" s="433"/>
      <c r="V18" s="196"/>
      <c r="W18" s="159"/>
      <c r="X18" s="160"/>
      <c r="Y18" s="158"/>
    </row>
    <row r="19" spans="1:25" ht="36" customHeight="1">
      <c r="A19" s="426"/>
      <c r="B19" s="426"/>
      <c r="C19" s="426"/>
      <c r="D19" s="426"/>
      <c r="E19" s="155"/>
      <c r="F19" s="169" t="s">
        <v>251</v>
      </c>
      <c r="G19" s="435" t="s">
        <v>252</v>
      </c>
      <c r="H19" s="435"/>
      <c r="I19" s="435"/>
      <c r="J19" s="435"/>
      <c r="K19" s="435"/>
      <c r="L19" s="435"/>
      <c r="M19" s="435"/>
      <c r="N19" s="435"/>
      <c r="O19" s="435"/>
      <c r="P19" s="435"/>
      <c r="Q19" s="435"/>
      <c r="R19" s="435"/>
      <c r="S19" s="428"/>
      <c r="T19" s="429"/>
      <c r="U19" s="174" t="s">
        <v>206</v>
      </c>
      <c r="V19" s="194"/>
      <c r="W19" s="430"/>
      <c r="X19" s="431"/>
      <c r="Y19" s="432"/>
    </row>
    <row r="20" spans="1:25" ht="9" customHeight="1">
      <c r="A20" s="426"/>
      <c r="B20" s="426"/>
      <c r="C20" s="426"/>
      <c r="D20" s="426"/>
      <c r="E20" s="164"/>
      <c r="F20" s="165"/>
      <c r="G20" s="165"/>
      <c r="H20" s="165"/>
      <c r="I20" s="165"/>
      <c r="J20" s="165"/>
      <c r="K20" s="165"/>
      <c r="L20" s="165"/>
      <c r="M20" s="165"/>
      <c r="N20" s="165"/>
      <c r="O20" s="165"/>
      <c r="P20" s="165"/>
      <c r="Q20" s="165"/>
      <c r="R20" s="165"/>
      <c r="S20" s="165"/>
      <c r="T20" s="165"/>
      <c r="U20" s="165"/>
      <c r="V20" s="197"/>
      <c r="W20" s="164"/>
      <c r="X20" s="165"/>
      <c r="Y20" s="197"/>
    </row>
    <row r="21" spans="1:25" ht="18" customHeight="1">
      <c r="A21" s="436" t="s">
        <v>253</v>
      </c>
      <c r="B21" s="436"/>
      <c r="C21" s="436"/>
      <c r="D21" s="436"/>
      <c r="E21" s="436"/>
      <c r="F21" s="436"/>
      <c r="G21" s="436"/>
      <c r="H21" s="436"/>
      <c r="I21" s="436"/>
      <c r="J21" s="436"/>
      <c r="K21" s="436"/>
      <c r="L21" s="436"/>
      <c r="M21" s="436"/>
      <c r="N21" s="436"/>
      <c r="O21" s="436"/>
      <c r="P21" s="436"/>
      <c r="Q21" s="436"/>
      <c r="R21" s="436"/>
      <c r="S21" s="436"/>
      <c r="T21" s="436"/>
      <c r="U21" s="436"/>
      <c r="V21" s="436"/>
      <c r="W21" s="436"/>
      <c r="X21" s="436"/>
      <c r="Y21" s="436"/>
    </row>
    <row r="22" spans="1:25">
      <c r="A22" s="426" t="s">
        <v>254</v>
      </c>
      <c r="B22" s="426"/>
      <c r="C22" s="426"/>
      <c r="D22" s="426"/>
      <c r="E22" s="421" t="s">
        <v>255</v>
      </c>
      <c r="F22" s="420"/>
      <c r="G22" s="420"/>
      <c r="H22" s="420"/>
      <c r="I22" s="420"/>
      <c r="J22" s="420"/>
      <c r="K22" s="420"/>
      <c r="L22" s="420"/>
      <c r="M22" s="420"/>
      <c r="N22" s="420"/>
      <c r="O22" s="420"/>
      <c r="P22" s="420"/>
      <c r="Q22" s="420"/>
      <c r="R22" s="420"/>
      <c r="S22" s="420"/>
      <c r="T22" s="420"/>
      <c r="U22" s="420"/>
      <c r="V22" s="422"/>
      <c r="W22" s="161"/>
      <c r="X22" s="162"/>
      <c r="Y22" s="198"/>
    </row>
    <row r="23" spans="1:25">
      <c r="A23" s="426"/>
      <c r="B23" s="426"/>
      <c r="C23" s="426"/>
      <c r="D23" s="426"/>
      <c r="E23" s="155"/>
      <c r="F23" s="169" t="s">
        <v>256</v>
      </c>
      <c r="G23" s="438" t="s">
        <v>272</v>
      </c>
      <c r="H23" s="439"/>
      <c r="I23" s="439"/>
      <c r="J23" s="439"/>
      <c r="K23" s="439"/>
      <c r="L23" s="439"/>
      <c r="M23" s="439"/>
      <c r="N23" s="439"/>
      <c r="O23" s="439"/>
      <c r="P23" s="439"/>
      <c r="Q23" s="439"/>
      <c r="R23" s="440"/>
      <c r="S23" s="429"/>
      <c r="T23" s="441"/>
      <c r="U23" s="174" t="s">
        <v>206</v>
      </c>
      <c r="V23" s="194"/>
      <c r="W23" s="430"/>
      <c r="X23" s="431"/>
      <c r="Y23" s="432"/>
    </row>
    <row r="24" spans="1:25">
      <c r="A24" s="426"/>
      <c r="B24" s="426"/>
      <c r="C24" s="426"/>
      <c r="D24" s="426"/>
      <c r="E24" s="155"/>
      <c r="F24" s="199" t="s">
        <v>247</v>
      </c>
      <c r="G24" s="423" t="s">
        <v>248</v>
      </c>
      <c r="H24" s="424"/>
      <c r="I24" s="424"/>
      <c r="J24" s="424"/>
      <c r="K24" s="424"/>
      <c r="L24" s="424"/>
      <c r="M24" s="424"/>
      <c r="N24" s="424"/>
      <c r="O24" s="424"/>
      <c r="P24" s="424"/>
      <c r="Q24" s="424"/>
      <c r="R24" s="425"/>
      <c r="S24" s="455"/>
      <c r="T24" s="456"/>
      <c r="U24" s="197" t="s">
        <v>206</v>
      </c>
      <c r="V24" s="194"/>
      <c r="W24" s="430"/>
      <c r="X24" s="431"/>
      <c r="Y24" s="432"/>
    </row>
    <row r="25" spans="1:25" ht="9.9499999999999993" customHeight="1">
      <c r="A25" s="426"/>
      <c r="B25" s="426"/>
      <c r="C25" s="426"/>
      <c r="D25" s="426"/>
      <c r="E25" s="164"/>
      <c r="F25" s="165"/>
      <c r="G25" s="165"/>
      <c r="H25" s="165"/>
      <c r="I25" s="165"/>
      <c r="J25" s="165"/>
      <c r="K25" s="165"/>
      <c r="L25" s="165"/>
      <c r="M25" s="165"/>
      <c r="N25" s="165"/>
      <c r="O25" s="165"/>
      <c r="P25" s="165"/>
      <c r="Q25" s="165"/>
      <c r="R25" s="165"/>
      <c r="S25" s="165"/>
      <c r="T25" s="165"/>
      <c r="U25" s="165"/>
      <c r="V25" s="197"/>
      <c r="W25" s="164"/>
      <c r="X25" s="165"/>
      <c r="Y25" s="197"/>
    </row>
    <row r="26" spans="1:25" ht="18" customHeight="1">
      <c r="A26" s="420" t="s">
        <v>257</v>
      </c>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row>
    <row r="27" spans="1:25" ht="13.5" customHeight="1">
      <c r="C27" s="200" t="s">
        <v>273</v>
      </c>
    </row>
    <row r="28" spans="1:25">
      <c r="A28" s="437" t="s">
        <v>254</v>
      </c>
      <c r="B28" s="437"/>
      <c r="C28" s="437"/>
      <c r="D28" s="437"/>
      <c r="E28" s="421" t="s">
        <v>258</v>
      </c>
      <c r="F28" s="420"/>
      <c r="G28" s="420"/>
      <c r="H28" s="420"/>
      <c r="I28" s="420"/>
      <c r="J28" s="420"/>
      <c r="K28" s="420"/>
      <c r="L28" s="420"/>
      <c r="M28" s="420"/>
      <c r="N28" s="420"/>
      <c r="O28" s="420"/>
      <c r="P28" s="420"/>
      <c r="Q28" s="420"/>
      <c r="R28" s="420"/>
      <c r="S28" s="420"/>
      <c r="T28" s="420"/>
      <c r="U28" s="420"/>
      <c r="V28" s="422"/>
      <c r="W28" s="161"/>
      <c r="X28" s="162"/>
      <c r="Y28" s="198"/>
    </row>
    <row r="29" spans="1:25">
      <c r="A29" s="437"/>
      <c r="B29" s="437"/>
      <c r="C29" s="437"/>
      <c r="D29" s="437"/>
      <c r="E29" s="155"/>
      <c r="F29" s="169" t="s">
        <v>256</v>
      </c>
      <c r="G29" s="438" t="s">
        <v>272</v>
      </c>
      <c r="H29" s="439"/>
      <c r="I29" s="439"/>
      <c r="J29" s="439"/>
      <c r="K29" s="439"/>
      <c r="L29" s="439"/>
      <c r="M29" s="439"/>
      <c r="N29" s="439"/>
      <c r="O29" s="439"/>
      <c r="P29" s="439"/>
      <c r="Q29" s="439"/>
      <c r="R29" s="440"/>
      <c r="S29" s="429"/>
      <c r="T29" s="441"/>
      <c r="U29" s="174" t="s">
        <v>206</v>
      </c>
      <c r="V29" s="194"/>
      <c r="W29" s="430"/>
      <c r="X29" s="431"/>
      <c r="Y29" s="432"/>
    </row>
    <row r="30" spans="1:25">
      <c r="A30" s="437"/>
      <c r="B30" s="437"/>
      <c r="C30" s="437"/>
      <c r="D30" s="437"/>
      <c r="E30" s="155"/>
      <c r="F30" s="199" t="s">
        <v>247</v>
      </c>
      <c r="G30" s="423" t="s">
        <v>248</v>
      </c>
      <c r="H30" s="424"/>
      <c r="I30" s="424"/>
      <c r="J30" s="424"/>
      <c r="K30" s="424"/>
      <c r="L30" s="424"/>
      <c r="M30" s="424"/>
      <c r="N30" s="424"/>
      <c r="O30" s="424"/>
      <c r="P30" s="424"/>
      <c r="Q30" s="424"/>
      <c r="R30" s="425"/>
      <c r="S30" s="455"/>
      <c r="T30" s="456"/>
      <c r="U30" s="197" t="s">
        <v>206</v>
      </c>
      <c r="V30" s="194"/>
      <c r="W30" s="430"/>
      <c r="X30" s="431"/>
      <c r="Y30" s="432"/>
    </row>
    <row r="31" spans="1:25" ht="9.9499999999999993" customHeight="1">
      <c r="A31" s="437"/>
      <c r="B31" s="437"/>
      <c r="C31" s="437"/>
      <c r="D31" s="437"/>
      <c r="E31" s="164"/>
      <c r="F31" s="165"/>
      <c r="G31" s="165"/>
      <c r="H31" s="165"/>
      <c r="I31" s="165"/>
      <c r="J31" s="165"/>
      <c r="K31" s="165"/>
      <c r="L31" s="165"/>
      <c r="M31" s="165"/>
      <c r="N31" s="165"/>
      <c r="O31" s="165"/>
      <c r="P31" s="165"/>
      <c r="Q31" s="165"/>
      <c r="R31" s="165"/>
      <c r="S31" s="165"/>
      <c r="T31" s="165"/>
      <c r="U31" s="165"/>
      <c r="V31" s="197"/>
      <c r="W31" s="164"/>
      <c r="X31" s="165"/>
      <c r="Y31" s="197"/>
    </row>
    <row r="32" spans="1:25">
      <c r="A32" s="444" t="s">
        <v>259</v>
      </c>
      <c r="B32" s="445"/>
      <c r="C32" s="445"/>
      <c r="D32" s="446"/>
      <c r="E32" s="421" t="s">
        <v>260</v>
      </c>
      <c r="F32" s="420"/>
      <c r="G32" s="420"/>
      <c r="H32" s="420"/>
      <c r="I32" s="420"/>
      <c r="J32" s="420"/>
      <c r="K32" s="420"/>
      <c r="L32" s="420"/>
      <c r="M32" s="420"/>
      <c r="N32" s="420"/>
      <c r="O32" s="420"/>
      <c r="P32" s="420"/>
      <c r="Q32" s="420"/>
      <c r="R32" s="420"/>
      <c r="S32" s="420"/>
      <c r="T32" s="420"/>
      <c r="U32" s="420"/>
      <c r="V32" s="422"/>
      <c r="W32" s="161"/>
      <c r="X32" s="162"/>
      <c r="Y32" s="198"/>
    </row>
    <row r="33" spans="1:25">
      <c r="A33" s="447"/>
      <c r="B33" s="448"/>
      <c r="C33" s="448"/>
      <c r="D33" s="449"/>
      <c r="E33" s="195"/>
      <c r="F33" s="201" t="s">
        <v>256</v>
      </c>
      <c r="G33" s="453" t="s">
        <v>274</v>
      </c>
      <c r="H33" s="436"/>
      <c r="I33" s="436"/>
      <c r="J33" s="436"/>
      <c r="K33" s="436"/>
      <c r="L33" s="436"/>
      <c r="M33" s="436"/>
      <c r="N33" s="436"/>
      <c r="O33" s="436"/>
      <c r="P33" s="436"/>
      <c r="Q33" s="436"/>
      <c r="R33" s="454"/>
      <c r="S33" s="441"/>
      <c r="T33" s="441"/>
      <c r="U33" s="174" t="s">
        <v>206</v>
      </c>
      <c r="V33" s="194"/>
      <c r="W33" s="430"/>
      <c r="X33" s="431"/>
      <c r="Y33" s="432"/>
    </row>
    <row r="34" spans="1:25">
      <c r="A34" s="447"/>
      <c r="B34" s="448"/>
      <c r="C34" s="448"/>
      <c r="D34" s="449"/>
      <c r="E34" s="195"/>
      <c r="F34" s="201" t="s">
        <v>247</v>
      </c>
      <c r="G34" s="453" t="s">
        <v>275</v>
      </c>
      <c r="H34" s="436"/>
      <c r="I34" s="436"/>
      <c r="J34" s="436"/>
      <c r="K34" s="436"/>
      <c r="L34" s="436"/>
      <c r="M34" s="436"/>
      <c r="N34" s="436"/>
      <c r="O34" s="436"/>
      <c r="P34" s="436"/>
      <c r="Q34" s="436"/>
      <c r="R34" s="454"/>
      <c r="S34" s="441"/>
      <c r="T34" s="441"/>
      <c r="U34" s="174" t="s">
        <v>206</v>
      </c>
      <c r="V34" s="194"/>
      <c r="W34" s="430"/>
      <c r="X34" s="431"/>
      <c r="Y34" s="432"/>
    </row>
    <row r="35" spans="1:25" ht="5.0999999999999996" customHeight="1">
      <c r="A35" s="450"/>
      <c r="B35" s="451"/>
      <c r="C35" s="451"/>
      <c r="D35" s="452"/>
      <c r="E35" s="164"/>
      <c r="F35" s="165"/>
      <c r="G35" s="165"/>
      <c r="H35" s="165"/>
      <c r="I35" s="165"/>
      <c r="J35" s="165"/>
      <c r="K35" s="165"/>
      <c r="L35" s="165"/>
      <c r="M35" s="165"/>
      <c r="N35" s="165"/>
      <c r="O35" s="165"/>
      <c r="P35" s="165"/>
      <c r="Q35" s="165"/>
      <c r="R35" s="165"/>
      <c r="S35" s="165"/>
      <c r="T35" s="165"/>
      <c r="U35" s="165"/>
      <c r="V35" s="197"/>
      <c r="W35" s="164"/>
      <c r="X35" s="165"/>
      <c r="Y35" s="197"/>
    </row>
    <row r="36" spans="1:25" ht="9.9499999999999993" customHeight="1">
      <c r="A36" s="202"/>
      <c r="B36" s="202"/>
      <c r="C36" s="202"/>
      <c r="D36" s="202"/>
      <c r="E36" s="156"/>
      <c r="F36" s="156"/>
      <c r="G36" s="156"/>
      <c r="H36" s="156"/>
      <c r="I36" s="156"/>
      <c r="J36" s="156"/>
      <c r="K36" s="156"/>
      <c r="L36" s="156"/>
      <c r="M36" s="156"/>
      <c r="N36" s="156"/>
      <c r="O36" s="156"/>
      <c r="P36" s="156"/>
      <c r="Q36" s="156"/>
      <c r="R36" s="156"/>
      <c r="S36" s="156"/>
      <c r="T36" s="156"/>
      <c r="U36" s="156"/>
      <c r="V36" s="156"/>
      <c r="W36" s="156"/>
      <c r="X36" s="156"/>
      <c r="Y36" s="156"/>
    </row>
    <row r="37" spans="1:25">
      <c r="A37" s="442" t="s">
        <v>276</v>
      </c>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row>
  </sheetData>
  <mergeCells count="55">
    <mergeCell ref="A37:Y37"/>
    <mergeCell ref="A7:D8"/>
    <mergeCell ref="P7:X7"/>
    <mergeCell ref="F8:N8"/>
    <mergeCell ref="P8:X8"/>
    <mergeCell ref="A32:D35"/>
    <mergeCell ref="E32:V32"/>
    <mergeCell ref="G33:R33"/>
    <mergeCell ref="S33:T33"/>
    <mergeCell ref="W33:Y34"/>
    <mergeCell ref="G34:R34"/>
    <mergeCell ref="S34:T34"/>
    <mergeCell ref="S30:T30"/>
    <mergeCell ref="G24:R24"/>
    <mergeCell ref="S24:T24"/>
    <mergeCell ref="A26:Y26"/>
    <mergeCell ref="A21:Y21"/>
    <mergeCell ref="A28:D31"/>
    <mergeCell ref="E28:V28"/>
    <mergeCell ref="G29:R29"/>
    <mergeCell ref="S29:T29"/>
    <mergeCell ref="W29:Y30"/>
    <mergeCell ref="G30:R30"/>
    <mergeCell ref="A22:D25"/>
    <mergeCell ref="E22:V22"/>
    <mergeCell ref="G23:R23"/>
    <mergeCell ref="S23:T23"/>
    <mergeCell ref="W23:Y24"/>
    <mergeCell ref="A13:Y13"/>
    <mergeCell ref="A14:D20"/>
    <mergeCell ref="E14:V14"/>
    <mergeCell ref="G15:R15"/>
    <mergeCell ref="S15:T15"/>
    <mergeCell ref="W15:Y16"/>
    <mergeCell ref="G16:R16"/>
    <mergeCell ref="S16:T16"/>
    <mergeCell ref="F17:U17"/>
    <mergeCell ref="E18:U18"/>
    <mergeCell ref="G19:R19"/>
    <mergeCell ref="S19:T19"/>
    <mergeCell ref="W19:Y19"/>
    <mergeCell ref="A12:Y12"/>
    <mergeCell ref="F7:N7"/>
    <mergeCell ref="A9:D10"/>
    <mergeCell ref="F9:N9"/>
    <mergeCell ref="P9:W9"/>
    <mergeCell ref="F10:N10"/>
    <mergeCell ref="A3:Z3"/>
    <mergeCell ref="A4:Z4"/>
    <mergeCell ref="A5:D5"/>
    <mergeCell ref="E5:Y5"/>
    <mergeCell ref="A6:D6"/>
    <mergeCell ref="F6:G6"/>
    <mergeCell ref="I6:J6"/>
    <mergeCell ref="L6:M6"/>
  </mergeCells>
  <phoneticPr fontId="3"/>
  <dataValidations count="10">
    <dataValidation type="list" allowBlank="1" showInputMessage="1" showErrorMessage="1" sqref="P9:W9" xr:uid="{00000000-0002-0000-0200-000000000000}">
      <formula1>$AO$5:$AO$6</formula1>
    </dataValidation>
    <dataValidation type="list" allowBlank="1" showInputMessage="1" showErrorMessage="1" sqref="F9:N9" xr:uid="{00000000-0002-0000-0200-000001000000}">
      <formula1>$AE$5:$AE$6</formula1>
    </dataValidation>
    <dataValidation type="list" allowBlank="1" showInputMessage="1" showErrorMessage="1" sqref="F8:N8" xr:uid="{00000000-0002-0000-0200-000002000000}">
      <formula1>$AO$3:$AO$4</formula1>
    </dataValidation>
    <dataValidation type="list" allowBlank="1" showInputMessage="1" showErrorMessage="1" sqref="F7:N7" xr:uid="{00000000-0002-0000-0200-000003000000}">
      <formula1>$AE$3:$AE$4</formula1>
    </dataValidation>
    <dataValidation type="list" allowBlank="1" showInputMessage="1" showErrorMessage="1" sqref="L6:M6" xr:uid="{00000000-0002-0000-0200-000004000000}">
      <formula1>$AK$1:$AK$2</formula1>
    </dataValidation>
    <dataValidation type="list" allowBlank="1" showInputMessage="1" showErrorMessage="1" sqref="I6:J6" xr:uid="{00000000-0002-0000-0200-000005000000}">
      <formula1>$AH$1:$AH$2</formula1>
    </dataValidation>
    <dataValidation type="list" allowBlank="1" showInputMessage="1" showErrorMessage="1" sqref="F6:G6" xr:uid="{00000000-0002-0000-0200-000006000000}">
      <formula1>$AE$1:$AE$2</formula1>
    </dataValidation>
    <dataValidation type="list" allowBlank="1" showInputMessage="1" showErrorMessage="1" sqref="P7:X7" xr:uid="{00000000-0002-0000-0200-000007000000}">
      <formula1>$AI$3:$AI$4</formula1>
    </dataValidation>
    <dataValidation type="list" allowBlank="1" showInputMessage="1" showErrorMessage="1" sqref="P8:X8" xr:uid="{00000000-0002-0000-0200-000008000000}">
      <formula1>$AU$3:$AU$4</formula1>
    </dataValidation>
    <dataValidation type="list" allowBlank="1" showInputMessage="1" showErrorMessage="1" sqref="F10:N10" xr:uid="{00000000-0002-0000-0200-000009000000}">
      <formula1>$AE$7:$AE$8</formula1>
    </dataValidation>
  </dataValidations>
  <pageMargins left="0.82677165354330717" right="0.23622047244094491" top="0.74803149606299213" bottom="0.74803149606299213" header="0.31496062992125984" footer="0.31496062992125984"/>
  <pageSetup paperSize="9" scale="84" orientation="portrait" r:id="rId1"/>
  <rowBreaks count="1" manualBreakCount="1">
    <brk id="37"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from>
                    <xdr:col>22</xdr:col>
                    <xdr:colOff>47625</xdr:colOff>
                    <xdr:row>14</xdr:row>
                    <xdr:rowOff>57150</xdr:rowOff>
                  </from>
                  <to>
                    <xdr:col>23</xdr:col>
                    <xdr:colOff>171450</xdr:colOff>
                    <xdr:row>15</xdr:row>
                    <xdr:rowOff>190500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23</xdr:col>
                    <xdr:colOff>152400</xdr:colOff>
                    <xdr:row>14</xdr:row>
                    <xdr:rowOff>57150</xdr:rowOff>
                  </from>
                  <to>
                    <xdr:col>25</xdr:col>
                    <xdr:colOff>38100</xdr:colOff>
                    <xdr:row>15</xdr:row>
                    <xdr:rowOff>209550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22</xdr:col>
                    <xdr:colOff>47625</xdr:colOff>
                    <xdr:row>18</xdr:row>
                    <xdr:rowOff>104775</xdr:rowOff>
                  </from>
                  <to>
                    <xdr:col>23</xdr:col>
                    <xdr:colOff>171450</xdr:colOff>
                    <xdr:row>18</xdr:row>
                    <xdr:rowOff>371475</xdr:rowOff>
                  </to>
                </anchor>
              </controlPr>
            </control>
          </mc:Choice>
        </mc:AlternateContent>
        <mc:AlternateContent xmlns:mc="http://schemas.openxmlformats.org/markup-compatibility/2006">
          <mc:Choice Requires="x14">
            <control shapeId="9224" r:id="rId7" name="Check Box 8">
              <controlPr defaultSize="0" autoFill="0" autoLine="0" autoPict="0">
                <anchor moveWithCells="1">
                  <from>
                    <xdr:col>23</xdr:col>
                    <xdr:colOff>171450</xdr:colOff>
                    <xdr:row>18</xdr:row>
                    <xdr:rowOff>104775</xdr:rowOff>
                  </from>
                  <to>
                    <xdr:col>25</xdr:col>
                    <xdr:colOff>57150</xdr:colOff>
                    <xdr:row>18</xdr:row>
                    <xdr:rowOff>390525</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22</xdr:col>
                    <xdr:colOff>47625</xdr:colOff>
                    <xdr:row>22</xdr:row>
                    <xdr:rowOff>180975</xdr:rowOff>
                  </from>
                  <to>
                    <xdr:col>23</xdr:col>
                    <xdr:colOff>171450</xdr:colOff>
                    <xdr:row>23</xdr:row>
                    <xdr:rowOff>76200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23</xdr:col>
                    <xdr:colOff>161925</xdr:colOff>
                    <xdr:row>22</xdr:row>
                    <xdr:rowOff>180975</xdr:rowOff>
                  </from>
                  <to>
                    <xdr:col>25</xdr:col>
                    <xdr:colOff>47625</xdr:colOff>
                    <xdr:row>23</xdr:row>
                    <xdr:rowOff>85725</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22</xdr:col>
                    <xdr:colOff>57150</xdr:colOff>
                    <xdr:row>28</xdr:row>
                    <xdr:rowOff>152400</xdr:rowOff>
                  </from>
                  <to>
                    <xdr:col>23</xdr:col>
                    <xdr:colOff>180975</xdr:colOff>
                    <xdr:row>29</xdr:row>
                    <xdr:rowOff>47625</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23</xdr:col>
                    <xdr:colOff>161925</xdr:colOff>
                    <xdr:row>28</xdr:row>
                    <xdr:rowOff>152400</xdr:rowOff>
                  </from>
                  <to>
                    <xdr:col>25</xdr:col>
                    <xdr:colOff>47625</xdr:colOff>
                    <xdr:row>29</xdr:row>
                    <xdr:rowOff>57150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22</xdr:col>
                    <xdr:colOff>66675</xdr:colOff>
                    <xdr:row>32</xdr:row>
                    <xdr:rowOff>104775</xdr:rowOff>
                  </from>
                  <to>
                    <xdr:col>23</xdr:col>
                    <xdr:colOff>190500</xdr:colOff>
                    <xdr:row>33</xdr:row>
                    <xdr:rowOff>133350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23</xdr:col>
                    <xdr:colOff>171450</xdr:colOff>
                    <xdr:row>32</xdr:row>
                    <xdr:rowOff>104775</xdr:rowOff>
                  </from>
                  <to>
                    <xdr:col>25</xdr:col>
                    <xdr:colOff>47625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6"/>
  <sheetViews>
    <sheetView view="pageBreakPreview" topLeftCell="A25" zoomScale="85" zoomScaleNormal="100" zoomScaleSheetLayoutView="85" workbookViewId="0">
      <selection activeCell="A31" sqref="A31"/>
    </sheetView>
  </sheetViews>
  <sheetFormatPr defaultRowHeight="21" customHeight="1"/>
  <cols>
    <col min="1" max="1" width="3.875" style="142" customWidth="1"/>
    <col min="2" max="2" width="27" style="142" customWidth="1"/>
    <col min="3" max="13" width="7.125" style="142" customWidth="1"/>
    <col min="14" max="14" width="8.25" style="142" customWidth="1"/>
    <col min="15" max="30" width="9" style="142"/>
    <col min="31" max="55" width="0" style="142" hidden="1" customWidth="1"/>
    <col min="56" max="16384" width="9" style="142"/>
  </cols>
  <sheetData>
    <row r="1" spans="1:14" ht="21" customHeight="1">
      <c r="A1" s="141" t="s">
        <v>321</v>
      </c>
    </row>
    <row r="2" spans="1:14" ht="21" customHeight="1">
      <c r="A2" s="467" t="s">
        <v>319</v>
      </c>
      <c r="B2" s="467"/>
      <c r="C2" s="467"/>
      <c r="D2" s="467"/>
      <c r="E2" s="467"/>
      <c r="F2" s="467"/>
      <c r="G2" s="467"/>
      <c r="H2" s="467"/>
      <c r="I2" s="467"/>
      <c r="J2" s="467"/>
      <c r="K2" s="467"/>
      <c r="L2" s="467"/>
      <c r="M2" s="467"/>
      <c r="N2" s="467"/>
    </row>
    <row r="3" spans="1:14" ht="10.5" customHeight="1" thickBot="1">
      <c r="A3" s="143"/>
    </row>
    <row r="4" spans="1:14" ht="21" customHeight="1" thickBot="1">
      <c r="H4" s="468" t="s">
        <v>24</v>
      </c>
      <c r="I4" s="469"/>
      <c r="J4" s="470"/>
      <c r="K4" s="470"/>
      <c r="L4" s="470"/>
      <c r="M4" s="470"/>
      <c r="N4" s="471"/>
    </row>
    <row r="5" spans="1:14" ht="21" customHeight="1" thickBot="1">
      <c r="H5" s="468" t="s">
        <v>25</v>
      </c>
      <c r="I5" s="469"/>
      <c r="J5" s="472"/>
      <c r="K5" s="472"/>
      <c r="L5" s="472"/>
      <c r="M5" s="472"/>
      <c r="N5" s="473"/>
    </row>
    <row r="6" spans="1:14" ht="12.75" customHeight="1"/>
    <row r="7" spans="1:14" s="144" customFormat="1" ht="21" customHeight="1">
      <c r="A7" s="144" t="s">
        <v>110</v>
      </c>
    </row>
    <row r="8" spans="1:14" ht="15" customHeight="1"/>
    <row r="9" spans="1:14" ht="21" customHeight="1" thickBot="1">
      <c r="A9" s="205" t="s">
        <v>277</v>
      </c>
      <c r="M9" s="145" t="s">
        <v>111</v>
      </c>
    </row>
    <row r="10" spans="1:14" ht="21" customHeight="1" thickBot="1">
      <c r="A10" s="474"/>
      <c r="B10" s="475"/>
      <c r="C10" s="206" t="s">
        <v>36</v>
      </c>
      <c r="D10" s="146" t="s">
        <v>112</v>
      </c>
      <c r="E10" s="146" t="s">
        <v>38</v>
      </c>
      <c r="F10" s="146" t="s">
        <v>39</v>
      </c>
      <c r="G10" s="146" t="s">
        <v>40</v>
      </c>
      <c r="H10" s="146" t="s">
        <v>41</v>
      </c>
      <c r="I10" s="146" t="s">
        <v>42</v>
      </c>
      <c r="J10" s="146" t="s">
        <v>43</v>
      </c>
      <c r="K10" s="146" t="s">
        <v>44</v>
      </c>
      <c r="L10" s="146" t="s">
        <v>45</v>
      </c>
      <c r="M10" s="146" t="s">
        <v>46</v>
      </c>
      <c r="N10" s="147" t="s">
        <v>113</v>
      </c>
    </row>
    <row r="11" spans="1:14" ht="35.1" customHeight="1">
      <c r="A11" s="207" t="s">
        <v>182</v>
      </c>
      <c r="B11" s="208" t="s">
        <v>302</v>
      </c>
      <c r="C11" s="209"/>
      <c r="D11" s="210"/>
      <c r="E11" s="210"/>
      <c r="F11" s="210"/>
      <c r="G11" s="210"/>
      <c r="H11" s="210"/>
      <c r="I11" s="210"/>
      <c r="J11" s="210"/>
      <c r="K11" s="210"/>
      <c r="L11" s="210"/>
      <c r="M11" s="210"/>
      <c r="N11" s="148">
        <f>SUM(C11:M11)</f>
        <v>0</v>
      </c>
    </row>
    <row r="12" spans="1:14" ht="35.1" customHeight="1">
      <c r="A12" s="211" t="s">
        <v>246</v>
      </c>
      <c r="B12" s="212" t="s">
        <v>278</v>
      </c>
      <c r="C12" s="209"/>
      <c r="D12" s="210"/>
      <c r="E12" s="210"/>
      <c r="F12" s="210"/>
      <c r="G12" s="210"/>
      <c r="H12" s="210"/>
      <c r="I12" s="210"/>
      <c r="J12" s="210"/>
      <c r="K12" s="210"/>
      <c r="L12" s="210"/>
      <c r="M12" s="210"/>
      <c r="N12" s="148">
        <f>SUM(C12:M12)</f>
        <v>0</v>
      </c>
    </row>
    <row r="13" spans="1:14" ht="35.1" customHeight="1" thickBot="1">
      <c r="A13" s="213" t="s">
        <v>186</v>
      </c>
      <c r="B13" s="214" t="s">
        <v>279</v>
      </c>
      <c r="C13" s="215"/>
      <c r="D13" s="216"/>
      <c r="E13" s="216"/>
      <c r="F13" s="216"/>
      <c r="G13" s="216"/>
      <c r="H13" s="216"/>
      <c r="I13" s="216"/>
      <c r="J13" s="216"/>
      <c r="K13" s="216"/>
      <c r="L13" s="216"/>
      <c r="M13" s="216"/>
      <c r="N13" s="149">
        <f>SUM(C13:M13)</f>
        <v>0</v>
      </c>
    </row>
    <row r="14" spans="1:14" ht="21" customHeight="1" thickTop="1" thickBot="1">
      <c r="A14" s="457" t="s">
        <v>280</v>
      </c>
      <c r="B14" s="458"/>
      <c r="C14" s="217" t="str">
        <f t="shared" ref="C14:M14" si="0">IFERROR(ROUND(C12/C11*100,1),"")</f>
        <v/>
      </c>
      <c r="D14" s="218" t="str">
        <f t="shared" si="0"/>
        <v/>
      </c>
      <c r="E14" s="218" t="str">
        <f t="shared" si="0"/>
        <v/>
      </c>
      <c r="F14" s="218" t="str">
        <f t="shared" si="0"/>
        <v/>
      </c>
      <c r="G14" s="218" t="str">
        <f t="shared" si="0"/>
        <v/>
      </c>
      <c r="H14" s="218" t="str">
        <f t="shared" si="0"/>
        <v/>
      </c>
      <c r="I14" s="218" t="str">
        <f t="shared" si="0"/>
        <v/>
      </c>
      <c r="J14" s="218" t="str">
        <f t="shared" si="0"/>
        <v/>
      </c>
      <c r="K14" s="218" t="str">
        <f t="shared" si="0"/>
        <v/>
      </c>
      <c r="L14" s="218" t="str">
        <f t="shared" si="0"/>
        <v/>
      </c>
      <c r="M14" s="218" t="str">
        <f t="shared" si="0"/>
        <v/>
      </c>
      <c r="N14" s="150">
        <f>SUM(C14:M14)</f>
        <v>0</v>
      </c>
    </row>
    <row r="15" spans="1:14" ht="21" customHeight="1" thickBot="1">
      <c r="A15" s="457" t="s">
        <v>281</v>
      </c>
      <c r="B15" s="458"/>
      <c r="C15" s="217" t="str">
        <f t="shared" ref="C15:M15" si="1">IFERROR(ROUND(C13/C11*100,1),"")</f>
        <v/>
      </c>
      <c r="D15" s="218" t="str">
        <f t="shared" si="1"/>
        <v/>
      </c>
      <c r="E15" s="218" t="str">
        <f t="shared" si="1"/>
        <v/>
      </c>
      <c r="F15" s="218" t="str">
        <f t="shared" si="1"/>
        <v/>
      </c>
      <c r="G15" s="218" t="str">
        <f t="shared" si="1"/>
        <v/>
      </c>
      <c r="H15" s="218" t="str">
        <f t="shared" si="1"/>
        <v/>
      </c>
      <c r="I15" s="218" t="str">
        <f t="shared" si="1"/>
        <v/>
      </c>
      <c r="J15" s="218" t="str">
        <f t="shared" si="1"/>
        <v/>
      </c>
      <c r="K15" s="218" t="str">
        <f t="shared" si="1"/>
        <v/>
      </c>
      <c r="L15" s="218" t="str">
        <f t="shared" si="1"/>
        <v/>
      </c>
      <c r="M15" s="218" t="str">
        <f t="shared" si="1"/>
        <v/>
      </c>
      <c r="N15" s="150">
        <f>SUM(C15:M15)</f>
        <v>0</v>
      </c>
    </row>
    <row r="16" spans="1:14" ht="20.25" customHeight="1" thickBot="1">
      <c r="B16" s="219"/>
    </row>
    <row r="17" spans="1:14" ht="21" customHeight="1" thickBot="1">
      <c r="C17" s="459" t="s">
        <v>282</v>
      </c>
      <c r="D17" s="460"/>
      <c r="E17" s="460"/>
      <c r="F17" s="460"/>
      <c r="G17" s="460"/>
      <c r="H17" s="461"/>
      <c r="I17" s="462" t="s">
        <v>114</v>
      </c>
      <c r="J17" s="463"/>
      <c r="K17" s="464" t="s">
        <v>115</v>
      </c>
      <c r="L17" s="462"/>
      <c r="M17" s="465" t="s">
        <v>54</v>
      </c>
      <c r="N17" s="466"/>
    </row>
    <row r="18" spans="1:14" ht="21" customHeight="1" thickBot="1">
      <c r="C18" s="459" t="s">
        <v>283</v>
      </c>
      <c r="D18" s="460"/>
      <c r="E18" s="460"/>
      <c r="F18" s="460"/>
      <c r="G18" s="460"/>
      <c r="H18" s="461"/>
      <c r="I18" s="484"/>
      <c r="J18" s="485"/>
      <c r="K18" s="486" t="e">
        <f>N14/I18</f>
        <v>#DIV/0!</v>
      </c>
      <c r="L18" s="487"/>
      <c r="M18" s="465" t="e">
        <f>IF(K18&gt;=70,"該当","非該当")</f>
        <v>#DIV/0!</v>
      </c>
      <c r="N18" s="466"/>
    </row>
    <row r="19" spans="1:14" ht="21" customHeight="1" thickBot="1">
      <c r="C19" s="459" t="s">
        <v>284</v>
      </c>
      <c r="D19" s="460"/>
      <c r="E19" s="460"/>
      <c r="F19" s="460"/>
      <c r="G19" s="460"/>
      <c r="H19" s="461"/>
      <c r="I19" s="484"/>
      <c r="J19" s="485"/>
      <c r="K19" s="486" t="e">
        <f>N15/I19</f>
        <v>#DIV/0!</v>
      </c>
      <c r="L19" s="487"/>
      <c r="M19" s="488" t="e">
        <f>IF(K19&gt;=25,"該当","非該当")</f>
        <v>#DIV/0!</v>
      </c>
      <c r="N19" s="489"/>
    </row>
    <row r="20" spans="1:14" ht="21" customHeight="1" thickBot="1">
      <c r="C20" s="220"/>
      <c r="D20" s="220"/>
      <c r="E20" s="220"/>
      <c r="F20" s="220"/>
      <c r="G20" s="220"/>
      <c r="H20" s="220"/>
      <c r="I20" s="152"/>
      <c r="J20" s="152"/>
      <c r="K20" s="476" t="s">
        <v>285</v>
      </c>
      <c r="L20" s="477"/>
      <c r="M20" s="478" t="e">
        <f>IF(OR(M18="該当",M19="該当"),"算定可","算定不可")</f>
        <v>#DIV/0!</v>
      </c>
      <c r="N20" s="479"/>
    </row>
    <row r="21" spans="1:14" ht="21" customHeight="1">
      <c r="C21" s="220"/>
      <c r="D21" s="220"/>
      <c r="E21" s="220"/>
      <c r="F21" s="220"/>
      <c r="G21" s="220"/>
      <c r="H21" s="220"/>
      <c r="I21" s="152"/>
      <c r="J21" s="152"/>
      <c r="K21" s="221"/>
      <c r="L21" s="221"/>
      <c r="M21" s="152"/>
      <c r="N21" s="152"/>
    </row>
    <row r="22" spans="1:14" ht="21" customHeight="1" thickBot="1">
      <c r="A22" s="205" t="s">
        <v>286</v>
      </c>
      <c r="M22" s="145" t="s">
        <v>111</v>
      </c>
    </row>
    <row r="23" spans="1:14" ht="21" customHeight="1" thickBot="1">
      <c r="A23" s="480"/>
      <c r="B23" s="481"/>
      <c r="C23" s="206" t="s">
        <v>36</v>
      </c>
      <c r="D23" s="146" t="s">
        <v>112</v>
      </c>
      <c r="E23" s="146" t="s">
        <v>38</v>
      </c>
      <c r="F23" s="146" t="s">
        <v>39</v>
      </c>
      <c r="G23" s="146" t="s">
        <v>40</v>
      </c>
      <c r="H23" s="146" t="s">
        <v>41</v>
      </c>
      <c r="I23" s="146" t="s">
        <v>42</v>
      </c>
      <c r="J23" s="146" t="s">
        <v>43</v>
      </c>
      <c r="K23" s="146" t="s">
        <v>44</v>
      </c>
      <c r="L23" s="146" t="s">
        <v>45</v>
      </c>
      <c r="M23" s="146" t="s">
        <v>46</v>
      </c>
      <c r="N23" s="147" t="s">
        <v>113</v>
      </c>
    </row>
    <row r="24" spans="1:14" ht="35.1" customHeight="1">
      <c r="A24" s="207" t="s">
        <v>182</v>
      </c>
      <c r="B24" s="208" t="s">
        <v>302</v>
      </c>
      <c r="C24" s="209"/>
      <c r="D24" s="210"/>
      <c r="E24" s="210"/>
      <c r="F24" s="210"/>
      <c r="G24" s="210"/>
      <c r="H24" s="210"/>
      <c r="I24" s="210"/>
      <c r="J24" s="210"/>
      <c r="K24" s="210"/>
      <c r="L24" s="210"/>
      <c r="M24" s="210"/>
      <c r="N24" s="148">
        <f>SUM(C24:M24)</f>
        <v>0</v>
      </c>
    </row>
    <row r="25" spans="1:14" ht="35.1" customHeight="1" thickBot="1">
      <c r="A25" s="213" t="s">
        <v>287</v>
      </c>
      <c r="B25" s="214" t="s">
        <v>278</v>
      </c>
      <c r="C25" s="215"/>
      <c r="D25" s="216"/>
      <c r="E25" s="216"/>
      <c r="F25" s="216"/>
      <c r="G25" s="216"/>
      <c r="H25" s="216"/>
      <c r="I25" s="216"/>
      <c r="J25" s="216"/>
      <c r="K25" s="216"/>
      <c r="L25" s="216"/>
      <c r="M25" s="216"/>
      <c r="N25" s="149">
        <f>SUM(C25:M25)</f>
        <v>0</v>
      </c>
    </row>
    <row r="26" spans="1:14" ht="21" customHeight="1" thickTop="1" thickBot="1">
      <c r="A26" s="457" t="s">
        <v>280</v>
      </c>
      <c r="B26" s="458"/>
      <c r="C26" s="217" t="str">
        <f t="shared" ref="C26:M26" si="2">IFERROR(ROUND(C25/C24*100,1),"")</f>
        <v/>
      </c>
      <c r="D26" s="218" t="str">
        <f t="shared" si="2"/>
        <v/>
      </c>
      <c r="E26" s="218" t="str">
        <f t="shared" si="2"/>
        <v/>
      </c>
      <c r="F26" s="218" t="str">
        <f t="shared" si="2"/>
        <v/>
      </c>
      <c r="G26" s="218" t="str">
        <f t="shared" si="2"/>
        <v/>
      </c>
      <c r="H26" s="218" t="str">
        <f t="shared" si="2"/>
        <v/>
      </c>
      <c r="I26" s="218" t="str">
        <f t="shared" si="2"/>
        <v/>
      </c>
      <c r="J26" s="218" t="str">
        <f t="shared" si="2"/>
        <v/>
      </c>
      <c r="K26" s="218" t="str">
        <f t="shared" si="2"/>
        <v/>
      </c>
      <c r="L26" s="218" t="str">
        <f t="shared" si="2"/>
        <v/>
      </c>
      <c r="M26" s="218" t="str">
        <f t="shared" si="2"/>
        <v/>
      </c>
      <c r="N26" s="150">
        <f>SUM(C26:M26)</f>
        <v>0</v>
      </c>
    </row>
    <row r="27" spans="1:14" ht="20.25" customHeight="1" thickBot="1">
      <c r="B27" s="219"/>
    </row>
    <row r="28" spans="1:14" ht="21" customHeight="1" thickBot="1">
      <c r="C28" s="459" t="s">
        <v>282</v>
      </c>
      <c r="D28" s="460"/>
      <c r="E28" s="460"/>
      <c r="F28" s="460"/>
      <c r="G28" s="460"/>
      <c r="H28" s="461"/>
      <c r="I28" s="462" t="s">
        <v>114</v>
      </c>
      <c r="J28" s="463"/>
      <c r="K28" s="464" t="s">
        <v>115</v>
      </c>
      <c r="L28" s="482"/>
      <c r="M28" s="483" t="s">
        <v>54</v>
      </c>
      <c r="N28" s="479"/>
    </row>
    <row r="29" spans="1:14" ht="21" customHeight="1" thickBot="1">
      <c r="C29" s="459" t="s">
        <v>288</v>
      </c>
      <c r="D29" s="460"/>
      <c r="E29" s="460"/>
      <c r="F29" s="460"/>
      <c r="G29" s="460"/>
      <c r="H29" s="461"/>
      <c r="I29" s="484"/>
      <c r="J29" s="485"/>
      <c r="K29" s="490" t="e">
        <f>N26/I29</f>
        <v>#DIV/0!</v>
      </c>
      <c r="L29" s="491"/>
      <c r="M29" s="483" t="e">
        <f>IF(K29&gt;=50,"該当","非該当")</f>
        <v>#DIV/0!</v>
      </c>
      <c r="N29" s="479"/>
    </row>
    <row r="30" spans="1:14" s="151" customFormat="1" ht="15" customHeight="1">
      <c r="C30" s="152"/>
      <c r="D30" s="152"/>
      <c r="E30" s="152"/>
      <c r="F30" s="152"/>
      <c r="G30" s="152"/>
      <c r="H30" s="152"/>
      <c r="I30" s="152"/>
      <c r="J30" s="152"/>
      <c r="K30" s="152"/>
      <c r="L30" s="152"/>
    </row>
    <row r="31" spans="1:14" ht="21" customHeight="1" thickBot="1">
      <c r="A31" s="205" t="s">
        <v>289</v>
      </c>
      <c r="M31" s="145" t="s">
        <v>111</v>
      </c>
    </row>
    <row r="32" spans="1:14" ht="21" customHeight="1" thickBot="1">
      <c r="A32" s="474"/>
      <c r="B32" s="475"/>
      <c r="C32" s="206" t="s">
        <v>36</v>
      </c>
      <c r="D32" s="146" t="s">
        <v>112</v>
      </c>
      <c r="E32" s="146" t="s">
        <v>38</v>
      </c>
      <c r="F32" s="146" t="s">
        <v>39</v>
      </c>
      <c r="G32" s="146" t="s">
        <v>40</v>
      </c>
      <c r="H32" s="146" t="s">
        <v>41</v>
      </c>
      <c r="I32" s="146" t="s">
        <v>42</v>
      </c>
      <c r="J32" s="146" t="s">
        <v>43</v>
      </c>
      <c r="K32" s="146" t="s">
        <v>44</v>
      </c>
      <c r="L32" s="146" t="s">
        <v>45</v>
      </c>
      <c r="M32" s="146" t="s">
        <v>46</v>
      </c>
      <c r="N32" s="147" t="s">
        <v>113</v>
      </c>
    </row>
    <row r="33" spans="1:14" ht="35.1" customHeight="1">
      <c r="A33" s="207" t="s">
        <v>182</v>
      </c>
      <c r="B33" s="208" t="s">
        <v>302</v>
      </c>
      <c r="C33" s="209"/>
      <c r="D33" s="210"/>
      <c r="E33" s="210"/>
      <c r="F33" s="210"/>
      <c r="G33" s="210"/>
      <c r="H33" s="210"/>
      <c r="I33" s="210"/>
      <c r="J33" s="210"/>
      <c r="K33" s="210"/>
      <c r="L33" s="210"/>
      <c r="M33" s="210"/>
      <c r="N33" s="148">
        <f t="shared" ref="N33:N38" si="3">SUM(C33:M33)</f>
        <v>0</v>
      </c>
    </row>
    <row r="34" spans="1:14" ht="35.1" customHeight="1">
      <c r="A34" s="228" t="s">
        <v>246</v>
      </c>
      <c r="B34" s="212" t="s">
        <v>278</v>
      </c>
      <c r="C34" s="209"/>
      <c r="D34" s="210"/>
      <c r="E34" s="210"/>
      <c r="F34" s="210"/>
      <c r="G34" s="210"/>
      <c r="H34" s="210"/>
      <c r="I34" s="210"/>
      <c r="J34" s="210"/>
      <c r="K34" s="210"/>
      <c r="L34" s="210"/>
      <c r="M34" s="210"/>
      <c r="N34" s="148">
        <f t="shared" si="3"/>
        <v>0</v>
      </c>
    </row>
    <row r="35" spans="1:14" ht="35.1" customHeight="1">
      <c r="A35" s="211" t="s">
        <v>303</v>
      </c>
      <c r="B35" s="229" t="s">
        <v>274</v>
      </c>
      <c r="C35" s="222"/>
      <c r="D35" s="223"/>
      <c r="E35" s="223"/>
      <c r="F35" s="223"/>
      <c r="G35" s="223"/>
      <c r="H35" s="223"/>
      <c r="I35" s="223"/>
      <c r="J35" s="223"/>
      <c r="K35" s="223"/>
      <c r="L35" s="223"/>
      <c r="M35" s="223"/>
      <c r="N35" s="241">
        <f>SUM(C35:M35)</f>
        <v>0</v>
      </c>
    </row>
    <row r="36" spans="1:14" ht="35.1" customHeight="1" thickBot="1">
      <c r="A36" s="213" t="s">
        <v>290</v>
      </c>
      <c r="B36" s="392" t="s">
        <v>476</v>
      </c>
      <c r="C36" s="215"/>
      <c r="D36" s="216"/>
      <c r="E36" s="216"/>
      <c r="F36" s="216"/>
      <c r="G36" s="216"/>
      <c r="H36" s="216"/>
      <c r="I36" s="216"/>
      <c r="J36" s="216"/>
      <c r="K36" s="216"/>
      <c r="L36" s="216"/>
      <c r="M36" s="216"/>
      <c r="N36" s="149">
        <f t="shared" si="3"/>
        <v>0</v>
      </c>
    </row>
    <row r="37" spans="1:14" ht="21" customHeight="1" thickTop="1" thickBot="1">
      <c r="A37" s="457" t="s">
        <v>280</v>
      </c>
      <c r="B37" s="458"/>
      <c r="C37" s="217" t="str">
        <f>IFERROR(ROUND(C34/C33*100,1),"")</f>
        <v/>
      </c>
      <c r="D37" s="218" t="str">
        <f t="shared" ref="D37:M37" si="4">IFERROR(ROUND(D34/D33*100,1),"")</f>
        <v/>
      </c>
      <c r="E37" s="218" t="str">
        <f t="shared" si="4"/>
        <v/>
      </c>
      <c r="F37" s="218" t="str">
        <f t="shared" si="4"/>
        <v/>
      </c>
      <c r="G37" s="218" t="str">
        <f t="shared" si="4"/>
        <v/>
      </c>
      <c r="H37" s="218" t="str">
        <f t="shared" si="4"/>
        <v/>
      </c>
      <c r="I37" s="218" t="str">
        <f t="shared" si="4"/>
        <v/>
      </c>
      <c r="J37" s="218" t="str">
        <f t="shared" si="4"/>
        <v/>
      </c>
      <c r="K37" s="218" t="str">
        <f t="shared" si="4"/>
        <v/>
      </c>
      <c r="L37" s="218" t="str">
        <f t="shared" si="4"/>
        <v/>
      </c>
      <c r="M37" s="218" t="str">
        <f t="shared" si="4"/>
        <v/>
      </c>
      <c r="N37" s="150">
        <f t="shared" si="3"/>
        <v>0</v>
      </c>
    </row>
    <row r="38" spans="1:14" ht="21" customHeight="1" thickBot="1">
      <c r="A38" s="457" t="s">
        <v>304</v>
      </c>
      <c r="B38" s="458"/>
      <c r="C38" s="217" t="str">
        <f>IFERROR(ROUND(C36/C35*100,1),"")</f>
        <v/>
      </c>
      <c r="D38" s="217" t="str">
        <f t="shared" ref="D38:M38" si="5">IFERROR(ROUND(D36/D35*100,1),"")</f>
        <v/>
      </c>
      <c r="E38" s="217" t="str">
        <f t="shared" si="5"/>
        <v/>
      </c>
      <c r="F38" s="217" t="str">
        <f t="shared" si="5"/>
        <v/>
      </c>
      <c r="G38" s="217" t="str">
        <f t="shared" si="5"/>
        <v/>
      </c>
      <c r="H38" s="217" t="str">
        <f t="shared" si="5"/>
        <v/>
      </c>
      <c r="I38" s="217" t="str">
        <f t="shared" si="5"/>
        <v/>
      </c>
      <c r="J38" s="217" t="str">
        <f t="shared" si="5"/>
        <v/>
      </c>
      <c r="K38" s="217" t="str">
        <f t="shared" si="5"/>
        <v/>
      </c>
      <c r="L38" s="217" t="str">
        <f t="shared" si="5"/>
        <v/>
      </c>
      <c r="M38" s="217" t="str">
        <f t="shared" si="5"/>
        <v/>
      </c>
      <c r="N38" s="150">
        <f t="shared" si="3"/>
        <v>0</v>
      </c>
    </row>
    <row r="39" spans="1:14" ht="20.25" customHeight="1" thickBot="1">
      <c r="B39" s="219"/>
    </row>
    <row r="40" spans="1:14" ht="21" customHeight="1" thickBot="1">
      <c r="C40" s="459" t="s">
        <v>282</v>
      </c>
      <c r="D40" s="460"/>
      <c r="E40" s="460"/>
      <c r="F40" s="460"/>
      <c r="G40" s="460"/>
      <c r="H40" s="461"/>
      <c r="I40" s="462" t="s">
        <v>114</v>
      </c>
      <c r="J40" s="463"/>
      <c r="K40" s="464" t="s">
        <v>115</v>
      </c>
      <c r="L40" s="462"/>
      <c r="M40" s="465" t="s">
        <v>54</v>
      </c>
      <c r="N40" s="466"/>
    </row>
    <row r="41" spans="1:14" ht="21" customHeight="1" thickBot="1">
      <c r="C41" s="459" t="s">
        <v>291</v>
      </c>
      <c r="D41" s="460"/>
      <c r="E41" s="460"/>
      <c r="F41" s="460"/>
      <c r="G41" s="460"/>
      <c r="H41" s="461"/>
      <c r="I41" s="484"/>
      <c r="J41" s="485"/>
      <c r="K41" s="486" t="e">
        <f>N37/I41</f>
        <v>#DIV/0!</v>
      </c>
      <c r="L41" s="487"/>
      <c r="M41" s="465" t="e">
        <f>IF(K41&gt;=40,"該当","非該当")</f>
        <v>#DIV/0!</v>
      </c>
      <c r="N41" s="466"/>
    </row>
    <row r="42" spans="1:14" ht="21" customHeight="1" thickBot="1">
      <c r="C42" s="459" t="s">
        <v>305</v>
      </c>
      <c r="D42" s="460"/>
      <c r="E42" s="460"/>
      <c r="F42" s="460"/>
      <c r="G42" s="460"/>
      <c r="H42" s="461"/>
      <c r="I42" s="484"/>
      <c r="J42" s="485"/>
      <c r="K42" s="486" t="e">
        <f>N38/I42</f>
        <v>#DIV/0!</v>
      </c>
      <c r="L42" s="487"/>
      <c r="M42" s="465" t="e">
        <f>IF(K42&gt;=30,"該当","非該当")</f>
        <v>#DIV/0!</v>
      </c>
      <c r="N42" s="466"/>
    </row>
    <row r="43" spans="1:14" ht="21" customHeight="1" thickBot="1">
      <c r="C43" s="220"/>
      <c r="D43" s="220"/>
      <c r="E43" s="220"/>
      <c r="F43" s="220"/>
      <c r="G43" s="220"/>
      <c r="H43" s="220"/>
      <c r="I43" s="152"/>
      <c r="J43" s="152"/>
      <c r="K43" s="476" t="s">
        <v>285</v>
      </c>
      <c r="L43" s="477"/>
      <c r="M43" s="483" t="e">
        <f>IF(OR(M41="該当",M42="該当"),"算定可","算定不可")</f>
        <v>#DIV/0!</v>
      </c>
      <c r="N43" s="479"/>
    </row>
    <row r="44" spans="1:14" ht="21" customHeight="1">
      <c r="A44" s="141" t="s">
        <v>321</v>
      </c>
    </row>
    <row r="45" spans="1:14" ht="21" customHeight="1">
      <c r="A45" s="467" t="s">
        <v>320</v>
      </c>
      <c r="B45" s="467"/>
      <c r="C45" s="467"/>
      <c r="D45" s="467"/>
      <c r="E45" s="467"/>
      <c r="F45" s="467"/>
      <c r="G45" s="467"/>
      <c r="H45" s="467"/>
      <c r="I45" s="467"/>
      <c r="J45" s="467"/>
      <c r="K45" s="467"/>
      <c r="L45" s="467"/>
      <c r="M45" s="467"/>
      <c r="N45" s="467"/>
    </row>
    <row r="46" spans="1:14" ht="10.5" customHeight="1" thickBot="1">
      <c r="A46" s="143"/>
    </row>
    <row r="47" spans="1:14" ht="21" customHeight="1" thickBot="1">
      <c r="H47" s="468" t="s">
        <v>24</v>
      </c>
      <c r="I47" s="469"/>
      <c r="J47" s="470"/>
      <c r="K47" s="470"/>
      <c r="L47" s="470"/>
      <c r="M47" s="470"/>
      <c r="N47" s="471"/>
    </row>
    <row r="48" spans="1:14" ht="21" customHeight="1" thickBot="1">
      <c r="H48" s="468" t="s">
        <v>25</v>
      </c>
      <c r="I48" s="469"/>
      <c r="J48" s="472"/>
      <c r="K48" s="472"/>
      <c r="L48" s="472"/>
      <c r="M48" s="472"/>
      <c r="N48" s="473"/>
    </row>
    <row r="49" spans="1:14" ht="12.75" customHeight="1"/>
    <row r="50" spans="1:14" s="144" customFormat="1" ht="21" customHeight="1">
      <c r="A50" s="144" t="s">
        <v>116</v>
      </c>
    </row>
    <row r="51" spans="1:14" ht="15" customHeight="1"/>
    <row r="52" spans="1:14" ht="21" customHeight="1" thickBot="1">
      <c r="A52" s="205" t="s">
        <v>277</v>
      </c>
    </row>
    <row r="53" spans="1:14" ht="21" customHeight="1" thickBot="1">
      <c r="A53" s="474"/>
      <c r="B53" s="475"/>
      <c r="C53" s="224" t="s">
        <v>293</v>
      </c>
      <c r="D53" s="225" t="s">
        <v>294</v>
      </c>
      <c r="E53" s="226" t="s">
        <v>295</v>
      </c>
      <c r="F53" s="502" t="s">
        <v>113</v>
      </c>
      <c r="G53" s="503"/>
    </row>
    <row r="54" spans="1:14" ht="35.1" customHeight="1">
      <c r="A54" s="207" t="s">
        <v>79</v>
      </c>
      <c r="B54" s="208" t="s">
        <v>302</v>
      </c>
      <c r="C54" s="209"/>
      <c r="D54" s="210"/>
      <c r="E54" s="227"/>
      <c r="F54" s="492">
        <f>SUM(C54:E54)</f>
        <v>0</v>
      </c>
      <c r="G54" s="493"/>
    </row>
    <row r="55" spans="1:14" ht="35.1" customHeight="1">
      <c r="A55" s="211" t="s">
        <v>81</v>
      </c>
      <c r="B55" s="212" t="s">
        <v>278</v>
      </c>
      <c r="C55" s="209"/>
      <c r="D55" s="210"/>
      <c r="E55" s="227"/>
      <c r="F55" s="492">
        <f>SUM(C55:E55)</f>
        <v>0</v>
      </c>
      <c r="G55" s="493"/>
    </row>
    <row r="56" spans="1:14" ht="35.1" customHeight="1" thickBot="1">
      <c r="A56" s="228" t="s">
        <v>80</v>
      </c>
      <c r="B56" s="229" t="s">
        <v>279</v>
      </c>
      <c r="C56" s="222"/>
      <c r="D56" s="223"/>
      <c r="E56" s="230"/>
      <c r="F56" s="494">
        <f>SUM(C56:E56)</f>
        <v>0</v>
      </c>
      <c r="G56" s="495"/>
    </row>
    <row r="57" spans="1:14" ht="21" customHeight="1" thickBot="1">
      <c r="A57" s="496" t="s">
        <v>296</v>
      </c>
      <c r="B57" s="497"/>
      <c r="C57" s="231" t="str">
        <f>IFERROR(ROUND(C55/C54*100,1),"")</f>
        <v/>
      </c>
      <c r="D57" s="232" t="str">
        <f>IFERROR(ROUND(D55/D54*100,1),"")</f>
        <v/>
      </c>
      <c r="E57" s="233" t="str">
        <f>IFERROR(ROUND(E55/E54*100,1),"")</f>
        <v/>
      </c>
      <c r="F57" s="498">
        <f>SUM(C57:E57)</f>
        <v>0</v>
      </c>
      <c r="G57" s="499"/>
    </row>
    <row r="58" spans="1:14" ht="21" customHeight="1" thickBot="1">
      <c r="A58" s="457" t="s">
        <v>297</v>
      </c>
      <c r="B58" s="458"/>
      <c r="C58" s="217" t="str">
        <f>IFERROR(ROUND(C56/C54*100,1),"")</f>
        <v/>
      </c>
      <c r="D58" s="218" t="str">
        <f>IFERROR(ROUND(D56/D54*100,1),"")</f>
        <v/>
      </c>
      <c r="E58" s="234" t="str">
        <f>IFERROR(ROUND(E56/E54*100,1),"")</f>
        <v/>
      </c>
      <c r="F58" s="500">
        <f>SUM(C58:E58)</f>
        <v>0</v>
      </c>
      <c r="G58" s="501"/>
    </row>
    <row r="59" spans="1:14" ht="20.25" customHeight="1" thickBot="1">
      <c r="B59" s="219"/>
    </row>
    <row r="60" spans="1:14" ht="21" customHeight="1" thickBot="1">
      <c r="B60" s="459" t="s">
        <v>282</v>
      </c>
      <c r="C60" s="460"/>
      <c r="D60" s="460"/>
      <c r="E60" s="460"/>
      <c r="F60" s="460"/>
      <c r="G60" s="461"/>
      <c r="H60" s="462" t="s">
        <v>114</v>
      </c>
      <c r="I60" s="463"/>
      <c r="J60" s="462" t="s">
        <v>115</v>
      </c>
      <c r="K60" s="506"/>
      <c r="L60" s="465" t="s">
        <v>54</v>
      </c>
      <c r="M60" s="466"/>
    </row>
    <row r="61" spans="1:14" ht="21" customHeight="1" thickBot="1">
      <c r="B61" s="459" t="s">
        <v>283</v>
      </c>
      <c r="C61" s="460"/>
      <c r="D61" s="460"/>
      <c r="E61" s="460"/>
      <c r="F61" s="460"/>
      <c r="G61" s="461"/>
      <c r="H61" s="484">
        <v>3</v>
      </c>
      <c r="I61" s="485"/>
      <c r="J61" s="490">
        <f>F57/H61</f>
        <v>0</v>
      </c>
      <c r="K61" s="491"/>
      <c r="L61" s="465" t="str">
        <f>IF(J61&gt;=70,"該当","非該当")</f>
        <v>非該当</v>
      </c>
      <c r="M61" s="466"/>
    </row>
    <row r="62" spans="1:14" ht="21" customHeight="1" thickBot="1">
      <c r="B62" s="459" t="s">
        <v>284</v>
      </c>
      <c r="C62" s="460"/>
      <c r="D62" s="460"/>
      <c r="E62" s="460"/>
      <c r="F62" s="460"/>
      <c r="G62" s="461"/>
      <c r="H62" s="484">
        <v>3</v>
      </c>
      <c r="I62" s="485"/>
      <c r="J62" s="504">
        <f>F58/H62</f>
        <v>0</v>
      </c>
      <c r="K62" s="505"/>
      <c r="L62" s="465" t="str">
        <f>IF(J62&gt;=25,"該当","非該当")</f>
        <v>非該当</v>
      </c>
      <c r="M62" s="466"/>
    </row>
    <row r="63" spans="1:14" ht="21" customHeight="1" thickBot="1">
      <c r="B63" s="220"/>
      <c r="C63" s="220"/>
      <c r="D63" s="220"/>
      <c r="E63" s="220"/>
      <c r="F63" s="220"/>
      <c r="G63" s="220"/>
      <c r="H63" s="152"/>
      <c r="I63" s="152"/>
      <c r="J63" s="476" t="s">
        <v>285</v>
      </c>
      <c r="K63" s="477"/>
      <c r="L63" s="483" t="str">
        <f>IF(OR(L61="該当",L62="該当"),"算定可","算定不可")</f>
        <v>算定不可</v>
      </c>
      <c r="M63" s="479"/>
    </row>
    <row r="64" spans="1:14" ht="21" customHeight="1">
      <c r="C64" s="220"/>
      <c r="D64" s="220"/>
      <c r="E64" s="220"/>
      <c r="F64" s="220"/>
      <c r="G64" s="220"/>
      <c r="H64" s="220"/>
      <c r="I64" s="152"/>
      <c r="J64" s="152"/>
      <c r="K64" s="221"/>
      <c r="L64" s="221"/>
      <c r="M64" s="152"/>
      <c r="N64" s="152"/>
    </row>
    <row r="65" spans="1:13" ht="21" customHeight="1" thickBot="1">
      <c r="A65" s="205" t="s">
        <v>286</v>
      </c>
      <c r="M65" s="145"/>
    </row>
    <row r="66" spans="1:13" ht="21" customHeight="1" thickBot="1">
      <c r="A66" s="480"/>
      <c r="B66" s="481"/>
      <c r="C66" s="224" t="s">
        <v>293</v>
      </c>
      <c r="D66" s="225" t="s">
        <v>294</v>
      </c>
      <c r="E66" s="226" t="s">
        <v>294</v>
      </c>
      <c r="F66" s="502" t="s">
        <v>113</v>
      </c>
      <c r="G66" s="503"/>
    </row>
    <row r="67" spans="1:13" ht="35.1" customHeight="1">
      <c r="A67" s="207" t="s">
        <v>182</v>
      </c>
      <c r="B67" s="208" t="s">
        <v>302</v>
      </c>
      <c r="C67" s="235"/>
      <c r="D67" s="210"/>
      <c r="E67" s="210"/>
      <c r="F67" s="492">
        <f>SUM(C67:E67)</f>
        <v>0</v>
      </c>
      <c r="G67" s="493"/>
    </row>
    <row r="68" spans="1:13" ht="35.1" customHeight="1" thickBot="1">
      <c r="A68" s="213" t="s">
        <v>246</v>
      </c>
      <c r="B68" s="214" t="s">
        <v>278</v>
      </c>
      <c r="C68" s="236"/>
      <c r="D68" s="216"/>
      <c r="E68" s="216"/>
      <c r="F68" s="507">
        <f>SUM(C68:E68)</f>
        <v>0</v>
      </c>
      <c r="G68" s="508"/>
    </row>
    <row r="69" spans="1:13" ht="21" customHeight="1" thickTop="1" thickBot="1">
      <c r="A69" s="457" t="s">
        <v>280</v>
      </c>
      <c r="B69" s="458"/>
      <c r="C69" s="237" t="str">
        <f>IFERROR(ROUND(C68/C67*100,1),"")</f>
        <v/>
      </c>
      <c r="D69" s="218" t="str">
        <f>IFERROR(ROUND(D68/D67*100,1),"")</f>
        <v/>
      </c>
      <c r="E69" s="218" t="str">
        <f>IFERROR(ROUND(E68/E67*100,1),"")</f>
        <v/>
      </c>
      <c r="F69" s="500">
        <f>SUM(C69:E69)</f>
        <v>0</v>
      </c>
      <c r="G69" s="501"/>
    </row>
    <row r="70" spans="1:13" ht="20.25" customHeight="1" thickBot="1">
      <c r="B70" s="219"/>
    </row>
    <row r="71" spans="1:13" ht="21" customHeight="1" thickBot="1">
      <c r="B71" s="459" t="s">
        <v>282</v>
      </c>
      <c r="C71" s="460"/>
      <c r="D71" s="460"/>
      <c r="E71" s="460"/>
      <c r="F71" s="460"/>
      <c r="G71" s="461"/>
      <c r="H71" s="462" t="s">
        <v>114</v>
      </c>
      <c r="I71" s="463"/>
      <c r="J71" s="464" t="s">
        <v>115</v>
      </c>
      <c r="K71" s="482"/>
      <c r="L71" s="483" t="s">
        <v>54</v>
      </c>
      <c r="M71" s="479"/>
    </row>
    <row r="72" spans="1:13" ht="21" customHeight="1" thickBot="1">
      <c r="B72" s="459" t="s">
        <v>288</v>
      </c>
      <c r="C72" s="460"/>
      <c r="D72" s="460"/>
      <c r="E72" s="460"/>
      <c r="F72" s="460"/>
      <c r="G72" s="461"/>
      <c r="H72" s="484">
        <v>3</v>
      </c>
      <c r="I72" s="485"/>
      <c r="J72" s="490">
        <f>F69/H72</f>
        <v>0</v>
      </c>
      <c r="K72" s="491"/>
      <c r="L72" s="483" t="str">
        <f>IF(J72&gt;=50,"該当","非該当")</f>
        <v>非該当</v>
      </c>
      <c r="M72" s="479"/>
    </row>
    <row r="73" spans="1:13" s="151" customFormat="1" ht="15" customHeight="1">
      <c r="C73" s="152"/>
      <c r="D73" s="152"/>
      <c r="E73" s="152"/>
      <c r="F73" s="152"/>
      <c r="G73" s="152"/>
      <c r="H73" s="152"/>
      <c r="I73" s="152"/>
      <c r="J73" s="152"/>
      <c r="K73" s="152"/>
      <c r="L73" s="152"/>
    </row>
    <row r="74" spans="1:13" ht="21" customHeight="1" thickBot="1">
      <c r="A74" s="205" t="s">
        <v>289</v>
      </c>
      <c r="M74" s="145"/>
    </row>
    <row r="75" spans="1:13" ht="21" customHeight="1" thickBot="1">
      <c r="A75" s="474"/>
      <c r="B75" s="475"/>
      <c r="C75" s="224" t="s">
        <v>293</v>
      </c>
      <c r="D75" s="225" t="s">
        <v>294</v>
      </c>
      <c r="E75" s="226" t="s">
        <v>294</v>
      </c>
      <c r="F75" s="502" t="s">
        <v>113</v>
      </c>
      <c r="G75" s="503"/>
    </row>
    <row r="76" spans="1:13" ht="35.1" customHeight="1">
      <c r="A76" s="207" t="s">
        <v>298</v>
      </c>
      <c r="B76" s="208" t="s">
        <v>302</v>
      </c>
      <c r="C76" s="209"/>
      <c r="D76" s="210"/>
      <c r="E76" s="210"/>
      <c r="F76" s="492">
        <f>SUM(C76:E76)</f>
        <v>0</v>
      </c>
      <c r="G76" s="493"/>
    </row>
    <row r="77" spans="1:13" ht="35.1" customHeight="1">
      <c r="A77" s="211" t="s">
        <v>299</v>
      </c>
      <c r="B77" s="212" t="s">
        <v>278</v>
      </c>
      <c r="C77" s="209"/>
      <c r="D77" s="210"/>
      <c r="E77" s="210"/>
      <c r="F77" s="492">
        <f>SUM(C77:E77)</f>
        <v>0</v>
      </c>
      <c r="G77" s="493"/>
    </row>
    <row r="78" spans="1:13" ht="35.1" customHeight="1">
      <c r="A78" s="211" t="s">
        <v>300</v>
      </c>
      <c r="B78" s="229" t="s">
        <v>274</v>
      </c>
      <c r="C78" s="222"/>
      <c r="D78" s="223"/>
      <c r="E78" s="223"/>
      <c r="F78" s="494">
        <f>SUM(C78:E78)</f>
        <v>0</v>
      </c>
      <c r="G78" s="495"/>
    </row>
    <row r="79" spans="1:13" ht="35.1" customHeight="1" thickBot="1">
      <c r="A79" s="213" t="s">
        <v>301</v>
      </c>
      <c r="B79" s="392" t="s">
        <v>476</v>
      </c>
      <c r="C79" s="236"/>
      <c r="D79" s="216"/>
      <c r="E79" s="216"/>
      <c r="F79" s="507">
        <f t="shared" ref="F79:F81" si="6">SUM(C79:E79)</f>
        <v>0</v>
      </c>
      <c r="G79" s="508"/>
    </row>
    <row r="80" spans="1:13" ht="21" customHeight="1" thickTop="1" thickBot="1">
      <c r="A80" s="457" t="s">
        <v>280</v>
      </c>
      <c r="B80" s="458"/>
      <c r="C80" s="238" t="str">
        <f>IFERROR(ROUND(C77/C76*100,1),"")</f>
        <v/>
      </c>
      <c r="D80" s="239" t="str">
        <f>IFERROR(ROUND(D77/D76*100,1),"")</f>
        <v/>
      </c>
      <c r="E80" s="239" t="str">
        <f>IFERROR(ROUND(E77/E76*100,1),"")</f>
        <v/>
      </c>
      <c r="F80" s="509">
        <f t="shared" si="6"/>
        <v>0</v>
      </c>
      <c r="G80" s="510"/>
    </row>
    <row r="81" spans="1:13" ht="21" customHeight="1" thickBot="1">
      <c r="A81" s="457" t="s">
        <v>304</v>
      </c>
      <c r="B81" s="458"/>
      <c r="C81" s="240" t="str">
        <f>IFERROR(ROUND(C79/C76*100,1),"")</f>
        <v/>
      </c>
      <c r="D81" s="231" t="str">
        <f>IFERROR(ROUND(D79/D76*100,1),"")</f>
        <v/>
      </c>
      <c r="E81" s="231" t="str">
        <f>IFERROR(ROUND(E79/E76*100,1),"")</f>
        <v/>
      </c>
      <c r="F81" s="511">
        <f t="shared" si="6"/>
        <v>0</v>
      </c>
      <c r="G81" s="512"/>
    </row>
    <row r="82" spans="1:13" ht="20.25" customHeight="1" thickBot="1">
      <c r="B82" s="219"/>
    </row>
    <row r="83" spans="1:13" ht="21" customHeight="1" thickBot="1">
      <c r="B83" s="459" t="s">
        <v>282</v>
      </c>
      <c r="C83" s="460"/>
      <c r="D83" s="460"/>
      <c r="E83" s="460"/>
      <c r="F83" s="460"/>
      <c r="G83" s="461"/>
      <c r="H83" s="462" t="s">
        <v>114</v>
      </c>
      <c r="I83" s="463"/>
      <c r="J83" s="464" t="s">
        <v>115</v>
      </c>
      <c r="K83" s="462"/>
      <c r="L83" s="465" t="s">
        <v>54</v>
      </c>
      <c r="M83" s="466"/>
    </row>
    <row r="84" spans="1:13" ht="21" customHeight="1" thickBot="1">
      <c r="B84" s="459" t="s">
        <v>291</v>
      </c>
      <c r="C84" s="460"/>
      <c r="D84" s="460"/>
      <c r="E84" s="460"/>
      <c r="F84" s="460"/>
      <c r="G84" s="461"/>
      <c r="H84" s="484">
        <v>3</v>
      </c>
      <c r="I84" s="485"/>
      <c r="J84" s="486">
        <f>F80/H84</f>
        <v>0</v>
      </c>
      <c r="K84" s="487"/>
      <c r="L84" s="465" t="str">
        <f>IF(J84&gt;=40,"該当","非該当")</f>
        <v>非該当</v>
      </c>
      <c r="M84" s="466"/>
    </row>
    <row r="85" spans="1:13" ht="21" customHeight="1" thickBot="1">
      <c r="B85" s="459" t="s">
        <v>292</v>
      </c>
      <c r="C85" s="460"/>
      <c r="D85" s="460"/>
      <c r="E85" s="460"/>
      <c r="F85" s="460"/>
      <c r="G85" s="461"/>
      <c r="H85" s="484">
        <v>3</v>
      </c>
      <c r="I85" s="485"/>
      <c r="J85" s="486">
        <f>F81/H85</f>
        <v>0</v>
      </c>
      <c r="K85" s="487"/>
      <c r="L85" s="465" t="str">
        <f>IF(J85&gt;=30,"該当","非該当")</f>
        <v>非該当</v>
      </c>
      <c r="M85" s="466"/>
    </row>
    <row r="86" spans="1:13" ht="21" customHeight="1" thickBot="1">
      <c r="B86" s="220"/>
      <c r="C86" s="220"/>
      <c r="D86" s="220"/>
      <c r="E86" s="220"/>
      <c r="F86" s="220"/>
      <c r="G86" s="220"/>
      <c r="H86" s="152"/>
      <c r="I86" s="152"/>
      <c r="J86" s="476" t="s">
        <v>285</v>
      </c>
      <c r="K86" s="477"/>
      <c r="L86" s="483" t="str">
        <f>IF(OR(L84="該当",L85="該当"),"算定可","算定不可")</f>
        <v>算定不可</v>
      </c>
      <c r="M86" s="479"/>
    </row>
  </sheetData>
  <mergeCells count="115">
    <mergeCell ref="J86:K86"/>
    <mergeCell ref="L86:M86"/>
    <mergeCell ref="B85:G85"/>
    <mergeCell ref="H85:I85"/>
    <mergeCell ref="J85:K85"/>
    <mergeCell ref="L85:M85"/>
    <mergeCell ref="B83:G83"/>
    <mergeCell ref="H83:I83"/>
    <mergeCell ref="J83:K83"/>
    <mergeCell ref="L83:M83"/>
    <mergeCell ref="B84:G84"/>
    <mergeCell ref="H84:I84"/>
    <mergeCell ref="J84:K84"/>
    <mergeCell ref="L84:M84"/>
    <mergeCell ref="A80:B80"/>
    <mergeCell ref="F80:G80"/>
    <mergeCell ref="A81:B81"/>
    <mergeCell ref="F81:G81"/>
    <mergeCell ref="A75:B75"/>
    <mergeCell ref="F75:G75"/>
    <mergeCell ref="F76:G76"/>
    <mergeCell ref="F77:G77"/>
    <mergeCell ref="F78:G78"/>
    <mergeCell ref="F79:G79"/>
    <mergeCell ref="B71:G71"/>
    <mergeCell ref="H71:I71"/>
    <mergeCell ref="J71:K71"/>
    <mergeCell ref="L71:M71"/>
    <mergeCell ref="B72:G72"/>
    <mergeCell ref="H72:I72"/>
    <mergeCell ref="J72:K72"/>
    <mergeCell ref="L72:M72"/>
    <mergeCell ref="A66:B66"/>
    <mergeCell ref="F66:G66"/>
    <mergeCell ref="F67:G67"/>
    <mergeCell ref="F68:G68"/>
    <mergeCell ref="A69:B69"/>
    <mergeCell ref="F69:G69"/>
    <mergeCell ref="B62:G62"/>
    <mergeCell ref="H62:I62"/>
    <mergeCell ref="J62:K62"/>
    <mergeCell ref="L62:M62"/>
    <mergeCell ref="J63:K63"/>
    <mergeCell ref="L63:M63"/>
    <mergeCell ref="B60:G60"/>
    <mergeCell ref="H60:I60"/>
    <mergeCell ref="J60:K60"/>
    <mergeCell ref="L60:M60"/>
    <mergeCell ref="B61:G61"/>
    <mergeCell ref="H61:I61"/>
    <mergeCell ref="J61:K61"/>
    <mergeCell ref="L61:M61"/>
    <mergeCell ref="F54:G54"/>
    <mergeCell ref="F55:G55"/>
    <mergeCell ref="F56:G56"/>
    <mergeCell ref="A57:B57"/>
    <mergeCell ref="F57:G57"/>
    <mergeCell ref="A58:B58"/>
    <mergeCell ref="F58:G58"/>
    <mergeCell ref="A45:N45"/>
    <mergeCell ref="H47:I47"/>
    <mergeCell ref="J47:N47"/>
    <mergeCell ref="H48:I48"/>
    <mergeCell ref="J48:N48"/>
    <mergeCell ref="A53:B53"/>
    <mergeCell ref="F53:G53"/>
    <mergeCell ref="C42:H42"/>
    <mergeCell ref="I42:J42"/>
    <mergeCell ref="K42:L42"/>
    <mergeCell ref="M42:N42"/>
    <mergeCell ref="K43:L43"/>
    <mergeCell ref="M43:N43"/>
    <mergeCell ref="C41:H41"/>
    <mergeCell ref="I41:J41"/>
    <mergeCell ref="K41:L41"/>
    <mergeCell ref="M41:N41"/>
    <mergeCell ref="A38:B38"/>
    <mergeCell ref="C40:H40"/>
    <mergeCell ref="I40:J40"/>
    <mergeCell ref="K40:L40"/>
    <mergeCell ref="M40:N40"/>
    <mergeCell ref="C29:H29"/>
    <mergeCell ref="I29:J29"/>
    <mergeCell ref="K29:L29"/>
    <mergeCell ref="M29:N29"/>
    <mergeCell ref="A32:B32"/>
    <mergeCell ref="A37:B37"/>
    <mergeCell ref="K20:L20"/>
    <mergeCell ref="M20:N20"/>
    <mergeCell ref="A23:B23"/>
    <mergeCell ref="A26:B26"/>
    <mergeCell ref="C28:H28"/>
    <mergeCell ref="I28:J28"/>
    <mergeCell ref="K28:L28"/>
    <mergeCell ref="M28:N28"/>
    <mergeCell ref="C18:H18"/>
    <mergeCell ref="I18:J18"/>
    <mergeCell ref="K18:L18"/>
    <mergeCell ref="M18:N18"/>
    <mergeCell ref="C19:H19"/>
    <mergeCell ref="I19:J19"/>
    <mergeCell ref="K19:L19"/>
    <mergeCell ref="M19:N19"/>
    <mergeCell ref="A14:B14"/>
    <mergeCell ref="A15:B15"/>
    <mergeCell ref="C17:H17"/>
    <mergeCell ref="I17:J17"/>
    <mergeCell ref="K17:L17"/>
    <mergeCell ref="M17:N17"/>
    <mergeCell ref="A2:N2"/>
    <mergeCell ref="H4:I4"/>
    <mergeCell ref="J4:N4"/>
    <mergeCell ref="H5:I5"/>
    <mergeCell ref="J5:N5"/>
    <mergeCell ref="A10:B10"/>
  </mergeCells>
  <phoneticPr fontId="3"/>
  <pageMargins left="0.39370078740157483" right="0.19685039370078741" top="0.74803149606299213" bottom="0.74803149606299213" header="0.31496062992125984" footer="0.31496062992125984"/>
  <pageSetup paperSize="9" scale="72" orientation="portrait" r:id="rId1"/>
  <rowBreaks count="2" manualBreakCount="2">
    <brk id="43" max="13" man="1"/>
    <brk id="8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1"/>
  <sheetViews>
    <sheetView view="pageBreakPreview" zoomScale="115" zoomScaleNormal="100" zoomScaleSheetLayoutView="115" workbookViewId="0">
      <selection activeCell="P27" sqref="P27:S27"/>
    </sheetView>
  </sheetViews>
  <sheetFormatPr defaultRowHeight="13.5"/>
  <cols>
    <col min="1" max="30" width="4.625" style="259" customWidth="1"/>
    <col min="31" max="36" width="4.625" style="259" hidden="1" customWidth="1"/>
    <col min="37" max="55" width="0" style="259" hidden="1" customWidth="1"/>
    <col min="56" max="16384" width="9" style="259"/>
  </cols>
  <sheetData>
    <row r="1" spans="1:20">
      <c r="A1" s="259" t="s">
        <v>318</v>
      </c>
    </row>
    <row r="3" spans="1:20">
      <c r="S3" s="260" t="s">
        <v>148</v>
      </c>
    </row>
    <row r="5" spans="1:20" ht="19.5" customHeight="1">
      <c r="A5" s="515" t="s">
        <v>117</v>
      </c>
      <c r="B5" s="515"/>
      <c r="C5" s="515"/>
      <c r="D5" s="515"/>
      <c r="E5" s="515"/>
      <c r="F5" s="515"/>
      <c r="G5" s="515"/>
      <c r="H5" s="515"/>
      <c r="I5" s="515"/>
      <c r="J5" s="515"/>
      <c r="K5" s="515"/>
      <c r="L5" s="515"/>
      <c r="M5" s="515"/>
      <c r="N5" s="515"/>
      <c r="O5" s="515"/>
      <c r="P5" s="515"/>
      <c r="Q5" s="515"/>
      <c r="R5" s="515"/>
      <c r="S5" s="515"/>
      <c r="T5" s="261"/>
    </row>
    <row r="7" spans="1:20">
      <c r="M7" s="262" t="s">
        <v>118</v>
      </c>
    </row>
    <row r="8" spans="1:20">
      <c r="M8" s="262" t="s">
        <v>119</v>
      </c>
    </row>
    <row r="9" spans="1:20">
      <c r="M9" s="259" t="s">
        <v>120</v>
      </c>
    </row>
    <row r="10" spans="1:20">
      <c r="M10" s="259" t="s">
        <v>121</v>
      </c>
    </row>
    <row r="13" spans="1:20">
      <c r="C13" s="259" t="s">
        <v>122</v>
      </c>
    </row>
    <row r="15" spans="1:20" s="263" customFormat="1" ht="15" customHeight="1">
      <c r="B15" s="264" t="s">
        <v>123</v>
      </c>
      <c r="C15" s="513" t="s">
        <v>124</v>
      </c>
      <c r="D15" s="513"/>
      <c r="E15" s="513"/>
      <c r="F15" s="513"/>
      <c r="G15" s="513" t="s">
        <v>125</v>
      </c>
      <c r="H15" s="513"/>
      <c r="I15" s="513"/>
      <c r="J15" s="513"/>
      <c r="K15" s="513"/>
      <c r="L15" s="513" t="s">
        <v>126</v>
      </c>
      <c r="M15" s="513"/>
      <c r="N15" s="513"/>
      <c r="O15" s="513"/>
      <c r="P15" s="513" t="s">
        <v>127</v>
      </c>
      <c r="Q15" s="513"/>
      <c r="R15" s="513"/>
      <c r="S15" s="513"/>
    </row>
    <row r="16" spans="1:20" s="265" customFormat="1" ht="15" customHeight="1">
      <c r="B16" s="513">
        <v>1</v>
      </c>
      <c r="C16" s="513"/>
      <c r="D16" s="513"/>
      <c r="E16" s="513"/>
      <c r="F16" s="513"/>
      <c r="G16" s="514"/>
      <c r="H16" s="514"/>
      <c r="I16" s="514"/>
      <c r="J16" s="514"/>
      <c r="K16" s="514"/>
      <c r="L16" s="513"/>
      <c r="M16" s="513"/>
      <c r="N16" s="513"/>
      <c r="O16" s="513"/>
      <c r="P16" s="513" t="s">
        <v>128</v>
      </c>
      <c r="Q16" s="513"/>
      <c r="R16" s="513"/>
      <c r="S16" s="513"/>
    </row>
    <row r="17" spans="2:19" s="265" customFormat="1" ht="15" customHeight="1">
      <c r="B17" s="513"/>
      <c r="C17" s="513"/>
      <c r="D17" s="513"/>
      <c r="E17" s="513"/>
      <c r="F17" s="513"/>
      <c r="G17" s="514"/>
      <c r="H17" s="514"/>
      <c r="I17" s="514"/>
      <c r="J17" s="514"/>
      <c r="K17" s="514"/>
      <c r="L17" s="513"/>
      <c r="M17" s="513"/>
      <c r="N17" s="513"/>
      <c r="O17" s="513"/>
      <c r="P17" s="513" t="s">
        <v>128</v>
      </c>
      <c r="Q17" s="513"/>
      <c r="R17" s="513"/>
      <c r="S17" s="513"/>
    </row>
    <row r="18" spans="2:19" s="265" customFormat="1" ht="15" customHeight="1">
      <c r="B18" s="513"/>
      <c r="C18" s="513"/>
      <c r="D18" s="513"/>
      <c r="E18" s="513"/>
      <c r="F18" s="513"/>
      <c r="G18" s="514"/>
      <c r="H18" s="514"/>
      <c r="I18" s="514"/>
      <c r="J18" s="514"/>
      <c r="K18" s="514"/>
      <c r="L18" s="513"/>
      <c r="M18" s="513"/>
      <c r="N18" s="513"/>
      <c r="O18" s="513"/>
      <c r="P18" s="513" t="s">
        <v>128</v>
      </c>
      <c r="Q18" s="513"/>
      <c r="R18" s="513"/>
      <c r="S18" s="513"/>
    </row>
    <row r="19" spans="2:19" s="265" customFormat="1" ht="15" customHeight="1">
      <c r="B19" s="513"/>
      <c r="C19" s="513"/>
      <c r="D19" s="513"/>
      <c r="E19" s="513"/>
      <c r="F19" s="513"/>
      <c r="G19" s="514" t="s">
        <v>129</v>
      </c>
      <c r="H19" s="514"/>
      <c r="I19" s="514"/>
      <c r="J19" s="514"/>
      <c r="K19" s="514"/>
      <c r="L19" s="513"/>
      <c r="M19" s="513"/>
      <c r="N19" s="513"/>
      <c r="O19" s="513"/>
      <c r="P19" s="513" t="s">
        <v>128</v>
      </c>
      <c r="Q19" s="513"/>
      <c r="R19" s="513"/>
      <c r="S19" s="513"/>
    </row>
    <row r="20" spans="2:19" s="265" customFormat="1" ht="15" customHeight="1">
      <c r="B20" s="513"/>
      <c r="C20" s="513" t="s">
        <v>130</v>
      </c>
      <c r="D20" s="513"/>
      <c r="E20" s="513"/>
      <c r="F20" s="513"/>
      <c r="G20" s="513" t="s">
        <v>131</v>
      </c>
      <c r="H20" s="513"/>
      <c r="I20" s="513"/>
      <c r="J20" s="513"/>
      <c r="K20" s="513"/>
      <c r="L20" s="513"/>
      <c r="M20" s="513"/>
      <c r="N20" s="513"/>
      <c r="O20" s="513"/>
      <c r="P20" s="513" t="s">
        <v>128</v>
      </c>
      <c r="Q20" s="513"/>
      <c r="R20" s="513"/>
      <c r="S20" s="513"/>
    </row>
    <row r="21" spans="2:19" s="265" customFormat="1" ht="15" customHeight="1">
      <c r="B21" s="513">
        <v>2</v>
      </c>
      <c r="C21" s="513"/>
      <c r="D21" s="513"/>
      <c r="E21" s="513"/>
      <c r="F21" s="513"/>
      <c r="G21" s="514"/>
      <c r="H21" s="514"/>
      <c r="I21" s="514"/>
      <c r="J21" s="514"/>
      <c r="K21" s="514"/>
      <c r="L21" s="513"/>
      <c r="M21" s="513"/>
      <c r="N21" s="513"/>
      <c r="O21" s="513"/>
      <c r="P21" s="513" t="s">
        <v>128</v>
      </c>
      <c r="Q21" s="513"/>
      <c r="R21" s="513"/>
      <c r="S21" s="513"/>
    </row>
    <row r="22" spans="2:19" s="265" customFormat="1" ht="15" customHeight="1">
      <c r="B22" s="513"/>
      <c r="C22" s="513"/>
      <c r="D22" s="513"/>
      <c r="E22" s="513"/>
      <c r="F22" s="513"/>
      <c r="G22" s="514"/>
      <c r="H22" s="514"/>
      <c r="I22" s="514"/>
      <c r="J22" s="514"/>
      <c r="K22" s="514"/>
      <c r="L22" s="513"/>
      <c r="M22" s="513"/>
      <c r="N22" s="513"/>
      <c r="O22" s="513"/>
      <c r="P22" s="513" t="s">
        <v>128</v>
      </c>
      <c r="Q22" s="513"/>
      <c r="R22" s="513"/>
      <c r="S22" s="513"/>
    </row>
    <row r="23" spans="2:19" s="265" customFormat="1" ht="15" customHeight="1">
      <c r="B23" s="513"/>
      <c r="C23" s="513"/>
      <c r="D23" s="513"/>
      <c r="E23" s="513"/>
      <c r="F23" s="513"/>
      <c r="G23" s="514"/>
      <c r="H23" s="514"/>
      <c r="I23" s="514"/>
      <c r="J23" s="514"/>
      <c r="K23" s="514"/>
      <c r="L23" s="513"/>
      <c r="M23" s="513"/>
      <c r="N23" s="513"/>
      <c r="O23" s="513"/>
      <c r="P23" s="513" t="s">
        <v>128</v>
      </c>
      <c r="Q23" s="513"/>
      <c r="R23" s="513"/>
      <c r="S23" s="513"/>
    </row>
    <row r="24" spans="2:19" s="265" customFormat="1" ht="15" customHeight="1">
      <c r="B24" s="513"/>
      <c r="C24" s="513"/>
      <c r="D24" s="513"/>
      <c r="E24" s="513"/>
      <c r="F24" s="513"/>
      <c r="G24" s="514" t="s">
        <v>129</v>
      </c>
      <c r="H24" s="514"/>
      <c r="I24" s="514"/>
      <c r="J24" s="514"/>
      <c r="K24" s="514"/>
      <c r="L24" s="513"/>
      <c r="M24" s="513"/>
      <c r="N24" s="513"/>
      <c r="O24" s="513"/>
      <c r="P24" s="513" t="s">
        <v>128</v>
      </c>
      <c r="Q24" s="513"/>
      <c r="R24" s="513"/>
      <c r="S24" s="513"/>
    </row>
    <row r="25" spans="2:19" s="265" customFormat="1" ht="15" customHeight="1">
      <c r="B25" s="513"/>
      <c r="C25" s="513" t="s">
        <v>130</v>
      </c>
      <c r="D25" s="513"/>
      <c r="E25" s="513"/>
      <c r="F25" s="513"/>
      <c r="G25" s="513" t="s">
        <v>131</v>
      </c>
      <c r="H25" s="513"/>
      <c r="I25" s="513"/>
      <c r="J25" s="513"/>
      <c r="K25" s="513"/>
      <c r="L25" s="513"/>
      <c r="M25" s="513"/>
      <c r="N25" s="513"/>
      <c r="O25" s="513"/>
      <c r="P25" s="513" t="s">
        <v>128</v>
      </c>
      <c r="Q25" s="513"/>
      <c r="R25" s="513"/>
      <c r="S25" s="513"/>
    </row>
    <row r="26" spans="2:19" s="265" customFormat="1" ht="15" customHeight="1">
      <c r="B26" s="513">
        <v>3</v>
      </c>
      <c r="C26" s="513"/>
      <c r="D26" s="513"/>
      <c r="E26" s="513"/>
      <c r="F26" s="513"/>
      <c r="G26" s="514"/>
      <c r="H26" s="514"/>
      <c r="I26" s="514"/>
      <c r="J26" s="514"/>
      <c r="K26" s="514"/>
      <c r="L26" s="513"/>
      <c r="M26" s="513"/>
      <c r="N26" s="513"/>
      <c r="O26" s="513"/>
      <c r="P26" s="513" t="s">
        <v>128</v>
      </c>
      <c r="Q26" s="513"/>
      <c r="R26" s="513"/>
      <c r="S26" s="513"/>
    </row>
    <row r="27" spans="2:19" s="265" customFormat="1" ht="15" customHeight="1">
      <c r="B27" s="513"/>
      <c r="C27" s="513"/>
      <c r="D27" s="513"/>
      <c r="E27" s="513"/>
      <c r="F27" s="513"/>
      <c r="G27" s="514"/>
      <c r="H27" s="514"/>
      <c r="I27" s="514"/>
      <c r="J27" s="514"/>
      <c r="K27" s="514"/>
      <c r="L27" s="513"/>
      <c r="M27" s="513"/>
      <c r="N27" s="513"/>
      <c r="O27" s="513"/>
      <c r="P27" s="513" t="s">
        <v>128</v>
      </c>
      <c r="Q27" s="513"/>
      <c r="R27" s="513"/>
      <c r="S27" s="513"/>
    </row>
    <row r="28" spans="2:19" s="265" customFormat="1" ht="15" customHeight="1">
      <c r="B28" s="513"/>
      <c r="C28" s="513"/>
      <c r="D28" s="513"/>
      <c r="E28" s="513"/>
      <c r="F28" s="513"/>
      <c r="G28" s="514"/>
      <c r="H28" s="514"/>
      <c r="I28" s="514"/>
      <c r="J28" s="514"/>
      <c r="K28" s="514"/>
      <c r="L28" s="513"/>
      <c r="M28" s="513"/>
      <c r="N28" s="513"/>
      <c r="O28" s="513"/>
      <c r="P28" s="513" t="s">
        <v>128</v>
      </c>
      <c r="Q28" s="513"/>
      <c r="R28" s="513"/>
      <c r="S28" s="513"/>
    </row>
    <row r="29" spans="2:19" s="265" customFormat="1" ht="15" customHeight="1">
      <c r="B29" s="513"/>
      <c r="C29" s="513"/>
      <c r="D29" s="513"/>
      <c r="E29" s="513"/>
      <c r="F29" s="513"/>
      <c r="G29" s="514" t="s">
        <v>129</v>
      </c>
      <c r="H29" s="514"/>
      <c r="I29" s="514"/>
      <c r="J29" s="514"/>
      <c r="K29" s="514"/>
      <c r="L29" s="513"/>
      <c r="M29" s="513"/>
      <c r="N29" s="513"/>
      <c r="O29" s="513"/>
      <c r="P29" s="513" t="s">
        <v>128</v>
      </c>
      <c r="Q29" s="513"/>
      <c r="R29" s="513"/>
      <c r="S29" s="513"/>
    </row>
    <row r="30" spans="2:19" s="265" customFormat="1" ht="15" customHeight="1">
      <c r="B30" s="513"/>
      <c r="C30" s="513" t="s">
        <v>130</v>
      </c>
      <c r="D30" s="513"/>
      <c r="E30" s="513"/>
      <c r="F30" s="513"/>
      <c r="G30" s="513" t="s">
        <v>131</v>
      </c>
      <c r="H30" s="513"/>
      <c r="I30" s="513"/>
      <c r="J30" s="513"/>
      <c r="K30" s="513"/>
      <c r="L30" s="513"/>
      <c r="M30" s="513"/>
      <c r="N30" s="513"/>
      <c r="O30" s="513"/>
      <c r="P30" s="513" t="s">
        <v>128</v>
      </c>
      <c r="Q30" s="513"/>
      <c r="R30" s="513"/>
      <c r="S30" s="513"/>
    </row>
    <row r="31" spans="2:19" s="265" customFormat="1" ht="15" customHeight="1">
      <c r="B31" s="513">
        <v>4</v>
      </c>
      <c r="C31" s="513"/>
      <c r="D31" s="513"/>
      <c r="E31" s="513"/>
      <c r="F31" s="513"/>
      <c r="G31" s="514"/>
      <c r="H31" s="514"/>
      <c r="I31" s="514"/>
      <c r="J31" s="514"/>
      <c r="K31" s="514"/>
      <c r="L31" s="513"/>
      <c r="M31" s="513"/>
      <c r="N31" s="513"/>
      <c r="O31" s="513"/>
      <c r="P31" s="513" t="s">
        <v>128</v>
      </c>
      <c r="Q31" s="513"/>
      <c r="R31" s="513"/>
      <c r="S31" s="513"/>
    </row>
    <row r="32" spans="2:19" s="265" customFormat="1" ht="15" customHeight="1">
      <c r="B32" s="513"/>
      <c r="C32" s="513"/>
      <c r="D32" s="513"/>
      <c r="E32" s="513"/>
      <c r="F32" s="513"/>
      <c r="G32" s="514"/>
      <c r="H32" s="514"/>
      <c r="I32" s="514"/>
      <c r="J32" s="514"/>
      <c r="K32" s="514"/>
      <c r="L32" s="513"/>
      <c r="M32" s="513"/>
      <c r="N32" s="513"/>
      <c r="O32" s="513"/>
      <c r="P32" s="513" t="s">
        <v>128</v>
      </c>
      <c r="Q32" s="513"/>
      <c r="R32" s="513"/>
      <c r="S32" s="513"/>
    </row>
    <row r="33" spans="2:19" s="265" customFormat="1" ht="15" customHeight="1">
      <c r="B33" s="513"/>
      <c r="C33" s="513"/>
      <c r="D33" s="513"/>
      <c r="E33" s="513"/>
      <c r="F33" s="513"/>
      <c r="G33" s="514"/>
      <c r="H33" s="514"/>
      <c r="I33" s="514"/>
      <c r="J33" s="514"/>
      <c r="K33" s="514"/>
      <c r="L33" s="513"/>
      <c r="M33" s="513"/>
      <c r="N33" s="513"/>
      <c r="O33" s="513"/>
      <c r="P33" s="513" t="s">
        <v>128</v>
      </c>
      <c r="Q33" s="513"/>
      <c r="R33" s="513"/>
      <c r="S33" s="513"/>
    </row>
    <row r="34" spans="2:19" s="265" customFormat="1" ht="15" customHeight="1">
      <c r="B34" s="513"/>
      <c r="C34" s="513"/>
      <c r="D34" s="513"/>
      <c r="E34" s="513"/>
      <c r="F34" s="513"/>
      <c r="G34" s="514" t="s">
        <v>129</v>
      </c>
      <c r="H34" s="514"/>
      <c r="I34" s="514"/>
      <c r="J34" s="514"/>
      <c r="K34" s="514"/>
      <c r="L34" s="513"/>
      <c r="M34" s="513"/>
      <c r="N34" s="513"/>
      <c r="O34" s="513"/>
      <c r="P34" s="513" t="s">
        <v>128</v>
      </c>
      <c r="Q34" s="513"/>
      <c r="R34" s="513"/>
      <c r="S34" s="513"/>
    </row>
    <row r="35" spans="2:19" s="265" customFormat="1" ht="15" customHeight="1">
      <c r="B35" s="513"/>
      <c r="C35" s="513" t="s">
        <v>130</v>
      </c>
      <c r="D35" s="513"/>
      <c r="E35" s="513"/>
      <c r="F35" s="513"/>
      <c r="G35" s="513" t="s">
        <v>131</v>
      </c>
      <c r="H35" s="513"/>
      <c r="I35" s="513"/>
      <c r="J35" s="513"/>
      <c r="K35" s="513"/>
      <c r="L35" s="513"/>
      <c r="M35" s="513"/>
      <c r="N35" s="513"/>
      <c r="O35" s="513"/>
      <c r="P35" s="513" t="s">
        <v>128</v>
      </c>
      <c r="Q35" s="513"/>
      <c r="R35" s="513"/>
      <c r="S35" s="513"/>
    </row>
    <row r="36" spans="2:19" ht="15" customHeight="1">
      <c r="C36" s="259" t="s">
        <v>132</v>
      </c>
    </row>
    <row r="37" spans="2:19" ht="15" customHeight="1">
      <c r="C37" s="259" t="s">
        <v>133</v>
      </c>
    </row>
    <row r="38" spans="2:19" ht="15" customHeight="1"/>
    <row r="39" spans="2:19" ht="15" customHeight="1"/>
    <row r="40" spans="2:19" ht="15" customHeight="1">
      <c r="B40" s="259" t="s">
        <v>134</v>
      </c>
    </row>
    <row r="41" spans="2:19" s="263" customFormat="1" ht="15" customHeight="1">
      <c r="B41" s="264" t="s">
        <v>135</v>
      </c>
      <c r="C41" s="513" t="s">
        <v>124</v>
      </c>
      <c r="D41" s="513"/>
      <c r="E41" s="513"/>
      <c r="F41" s="513"/>
      <c r="G41" s="513" t="s">
        <v>125</v>
      </c>
      <c r="H41" s="513"/>
      <c r="I41" s="513"/>
      <c r="J41" s="513"/>
      <c r="K41" s="513"/>
      <c r="L41" s="513" t="s">
        <v>126</v>
      </c>
      <c r="M41" s="513"/>
      <c r="N41" s="513"/>
      <c r="O41" s="513"/>
      <c r="P41" s="513" t="s">
        <v>127</v>
      </c>
      <c r="Q41" s="513"/>
      <c r="R41" s="513"/>
      <c r="S41" s="513"/>
    </row>
    <row r="42" spans="2:19" s="265" customFormat="1" ht="15" customHeight="1">
      <c r="B42" s="513">
        <v>1</v>
      </c>
      <c r="C42" s="513" t="s">
        <v>136</v>
      </c>
      <c r="D42" s="513"/>
      <c r="E42" s="513"/>
      <c r="F42" s="513"/>
      <c r="G42" s="514" t="s">
        <v>137</v>
      </c>
      <c r="H42" s="514"/>
      <c r="I42" s="514"/>
      <c r="J42" s="514"/>
      <c r="K42" s="514"/>
      <c r="L42" s="513" t="s">
        <v>138</v>
      </c>
      <c r="M42" s="513"/>
      <c r="N42" s="513"/>
      <c r="O42" s="513"/>
      <c r="P42" s="513" t="s">
        <v>139</v>
      </c>
      <c r="Q42" s="513"/>
      <c r="R42" s="513"/>
      <c r="S42" s="513"/>
    </row>
    <row r="43" spans="2:19" s="265" customFormat="1" ht="15" customHeight="1">
      <c r="B43" s="513"/>
      <c r="C43" s="513"/>
      <c r="D43" s="513"/>
      <c r="E43" s="513"/>
      <c r="F43" s="513"/>
      <c r="G43" s="514" t="s">
        <v>140</v>
      </c>
      <c r="H43" s="514"/>
      <c r="I43" s="514"/>
      <c r="J43" s="514"/>
      <c r="K43" s="514"/>
      <c r="L43" s="513" t="s">
        <v>138</v>
      </c>
      <c r="M43" s="513"/>
      <c r="N43" s="513"/>
      <c r="O43" s="513"/>
      <c r="P43" s="513" t="s">
        <v>141</v>
      </c>
      <c r="Q43" s="513"/>
      <c r="R43" s="513"/>
      <c r="S43" s="513"/>
    </row>
    <row r="44" spans="2:19" s="265" customFormat="1" ht="15" customHeight="1">
      <c r="B44" s="513"/>
      <c r="C44" s="513"/>
      <c r="D44" s="513"/>
      <c r="E44" s="513"/>
      <c r="F44" s="513"/>
      <c r="G44" s="514" t="s">
        <v>142</v>
      </c>
      <c r="H44" s="514"/>
      <c r="I44" s="514"/>
      <c r="J44" s="514"/>
      <c r="K44" s="514"/>
      <c r="L44" s="513" t="s">
        <v>138</v>
      </c>
      <c r="M44" s="513"/>
      <c r="N44" s="513"/>
      <c r="O44" s="513"/>
      <c r="P44" s="513" t="s">
        <v>143</v>
      </c>
      <c r="Q44" s="513"/>
      <c r="R44" s="513"/>
      <c r="S44" s="513"/>
    </row>
    <row r="45" spans="2:19" s="265" customFormat="1" ht="15" customHeight="1">
      <c r="B45" s="513"/>
      <c r="C45" s="513"/>
      <c r="D45" s="513"/>
      <c r="E45" s="513"/>
      <c r="F45" s="513"/>
      <c r="G45" s="514" t="s">
        <v>144</v>
      </c>
      <c r="H45" s="514"/>
      <c r="I45" s="514"/>
      <c r="J45" s="514"/>
      <c r="K45" s="514"/>
      <c r="L45" s="513" t="s">
        <v>145</v>
      </c>
      <c r="M45" s="513"/>
      <c r="N45" s="513"/>
      <c r="O45" s="513"/>
      <c r="P45" s="513" t="s">
        <v>139</v>
      </c>
      <c r="Q45" s="513"/>
      <c r="R45" s="513"/>
      <c r="S45" s="513"/>
    </row>
    <row r="46" spans="2:19" s="265" customFormat="1" ht="15" customHeight="1">
      <c r="B46" s="513"/>
      <c r="C46" s="513" t="s">
        <v>146</v>
      </c>
      <c r="D46" s="513"/>
      <c r="E46" s="513"/>
      <c r="F46" s="513"/>
      <c r="G46" s="513" t="s">
        <v>131</v>
      </c>
      <c r="H46" s="513"/>
      <c r="I46" s="513"/>
      <c r="J46" s="513"/>
      <c r="K46" s="513"/>
      <c r="L46" s="513"/>
      <c r="M46" s="513"/>
      <c r="N46" s="513"/>
      <c r="O46" s="513"/>
      <c r="P46" s="513" t="s">
        <v>147</v>
      </c>
      <c r="Q46" s="513"/>
      <c r="R46" s="513"/>
      <c r="S46" s="513"/>
    </row>
    <row r="47" spans="2:19" ht="15" customHeight="1"/>
    <row r="48" spans="2:19" ht="15" customHeight="1"/>
    <row r="49" ht="15" customHeight="1"/>
    <row r="50" ht="15" customHeight="1"/>
    <row r="51" ht="15" customHeight="1"/>
  </sheetData>
  <mergeCells count="94">
    <mergeCell ref="B42:B46"/>
    <mergeCell ref="C42:F45"/>
    <mergeCell ref="G42:K42"/>
    <mergeCell ref="L42:O42"/>
    <mergeCell ref="P42:S42"/>
    <mergeCell ref="G43:K43"/>
    <mergeCell ref="C46:F46"/>
    <mergeCell ref="G46:O46"/>
    <mergeCell ref="P46:S46"/>
    <mergeCell ref="L43:O43"/>
    <mergeCell ref="P43:S43"/>
    <mergeCell ref="G44:K44"/>
    <mergeCell ref="L44:O44"/>
    <mergeCell ref="P44:S44"/>
    <mergeCell ref="G45:K45"/>
    <mergeCell ref="L45:O45"/>
    <mergeCell ref="P34:S34"/>
    <mergeCell ref="C35:F35"/>
    <mergeCell ref="G35:O35"/>
    <mergeCell ref="P35:S35"/>
    <mergeCell ref="C41:F41"/>
    <mergeCell ref="G41:K41"/>
    <mergeCell ref="L41:O41"/>
    <mergeCell ref="P41:S41"/>
    <mergeCell ref="L34:O34"/>
    <mergeCell ref="P45:S45"/>
    <mergeCell ref="C30:F30"/>
    <mergeCell ref="G30:O30"/>
    <mergeCell ref="P30:S30"/>
    <mergeCell ref="B31:B35"/>
    <mergeCell ref="C31:F34"/>
    <mergeCell ref="G31:K31"/>
    <mergeCell ref="L31:O31"/>
    <mergeCell ref="P31:S31"/>
    <mergeCell ref="G32:K32"/>
    <mergeCell ref="L32:O32"/>
    <mergeCell ref="P32:S32"/>
    <mergeCell ref="G33:K33"/>
    <mergeCell ref="L33:O33"/>
    <mergeCell ref="P33:S33"/>
    <mergeCell ref="G34:K34"/>
    <mergeCell ref="G25:O25"/>
    <mergeCell ref="P25:S25"/>
    <mergeCell ref="B26:B30"/>
    <mergeCell ref="C26:F29"/>
    <mergeCell ref="G26:K26"/>
    <mergeCell ref="L26:O26"/>
    <mergeCell ref="P26:S26"/>
    <mergeCell ref="G27:K27"/>
    <mergeCell ref="L27:O27"/>
    <mergeCell ref="P27:S27"/>
    <mergeCell ref="G28:K28"/>
    <mergeCell ref="L28:O28"/>
    <mergeCell ref="P28:S28"/>
    <mergeCell ref="G29:K29"/>
    <mergeCell ref="L29:O29"/>
    <mergeCell ref="P29:S29"/>
    <mergeCell ref="P20:S20"/>
    <mergeCell ref="B21:B25"/>
    <mergeCell ref="C21:F24"/>
    <mergeCell ref="G21:K21"/>
    <mergeCell ref="L21:O21"/>
    <mergeCell ref="P21:S21"/>
    <mergeCell ref="G22:K22"/>
    <mergeCell ref="L22:O22"/>
    <mergeCell ref="P22:S22"/>
    <mergeCell ref="G23:K23"/>
    <mergeCell ref="L23:O23"/>
    <mergeCell ref="P23:S23"/>
    <mergeCell ref="G24:K24"/>
    <mergeCell ref="L24:O24"/>
    <mergeCell ref="P24:S24"/>
    <mergeCell ref="C25:F25"/>
    <mergeCell ref="A5:S5"/>
    <mergeCell ref="C15:F15"/>
    <mergeCell ref="G15:K15"/>
    <mergeCell ref="L15:O15"/>
    <mergeCell ref="P15:S15"/>
    <mergeCell ref="B16:B20"/>
    <mergeCell ref="C16:F19"/>
    <mergeCell ref="G16:K16"/>
    <mergeCell ref="L16:O16"/>
    <mergeCell ref="P16:S16"/>
    <mergeCell ref="G17:K17"/>
    <mergeCell ref="L17:O17"/>
    <mergeCell ref="P17:S17"/>
    <mergeCell ref="G18:K18"/>
    <mergeCell ref="L18:O18"/>
    <mergeCell ref="P18:S18"/>
    <mergeCell ref="G19:K19"/>
    <mergeCell ref="L19:O19"/>
    <mergeCell ref="P19:S19"/>
    <mergeCell ref="C20:F20"/>
    <mergeCell ref="G20:O20"/>
  </mergeCells>
  <phoneticPr fontId="3"/>
  <pageMargins left="0.7" right="0.7" top="0.75" bottom="0.75" header="0.3" footer="0.3"/>
  <pageSetup paperSize="9" scale="9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4"/>
  <sheetViews>
    <sheetView view="pageBreakPreview" zoomScale="85" zoomScaleNormal="100" zoomScaleSheetLayoutView="85" workbookViewId="0">
      <selection activeCell="Z27" sqref="Z27"/>
    </sheetView>
  </sheetViews>
  <sheetFormatPr defaultRowHeight="18.75"/>
  <cols>
    <col min="1" max="1" width="1.75" customWidth="1"/>
    <col min="2" max="6" width="3.625" customWidth="1"/>
    <col min="7" max="7" width="1.5" customWidth="1"/>
    <col min="8" max="19" width="3.625" customWidth="1"/>
    <col min="20" max="20" width="6.625" customWidth="1"/>
    <col min="21" max="21" width="2.875" customWidth="1"/>
    <col min="22" max="22" width="8.75" customWidth="1"/>
    <col min="23" max="30" width="3.625" customWidth="1"/>
    <col min="31" max="31" width="5.125" customWidth="1"/>
    <col min="32" max="49" width="3.625" hidden="1" customWidth="1"/>
    <col min="50" max="106" width="3.625" customWidth="1"/>
  </cols>
  <sheetData>
    <row r="1" spans="1:42">
      <c r="A1" t="s">
        <v>171</v>
      </c>
    </row>
    <row r="2" spans="1:42">
      <c r="U2" s="522" t="s">
        <v>214</v>
      </c>
      <c r="V2" s="522"/>
      <c r="W2" s="522"/>
      <c r="X2" s="522"/>
    </row>
    <row r="3" spans="1:42">
      <c r="A3" s="522" t="s">
        <v>172</v>
      </c>
      <c r="B3" s="522"/>
      <c r="C3" s="522"/>
      <c r="D3" s="522"/>
      <c r="E3" s="522"/>
      <c r="F3" s="522"/>
      <c r="G3" s="522"/>
      <c r="H3" s="522"/>
      <c r="I3" s="522"/>
      <c r="J3" s="522"/>
      <c r="K3" s="522"/>
      <c r="L3" s="522"/>
      <c r="M3" s="522"/>
      <c r="N3" s="522"/>
      <c r="O3" s="522"/>
      <c r="P3" s="522"/>
      <c r="Q3" s="522"/>
      <c r="R3" s="522"/>
      <c r="S3" s="522"/>
      <c r="T3" s="522"/>
      <c r="U3" s="522"/>
      <c r="V3" s="522"/>
      <c r="W3" s="522"/>
      <c r="X3" s="522"/>
      <c r="AG3" t="s">
        <v>215</v>
      </c>
      <c r="AJ3" t="s">
        <v>216</v>
      </c>
      <c r="AM3" t="s">
        <v>217</v>
      </c>
    </row>
    <row r="4" spans="1:42">
      <c r="AG4" t="s">
        <v>222</v>
      </c>
      <c r="AJ4" t="s">
        <v>223</v>
      </c>
      <c r="AM4" t="s">
        <v>224</v>
      </c>
    </row>
    <row r="5" spans="1:42">
      <c r="B5" s="528" t="s">
        <v>173</v>
      </c>
      <c r="C5" s="525"/>
      <c r="D5" s="525"/>
      <c r="E5" s="525"/>
      <c r="F5" s="526"/>
      <c r="G5" s="524"/>
      <c r="H5" s="524"/>
      <c r="I5" s="524"/>
      <c r="J5" s="524"/>
      <c r="K5" s="524"/>
      <c r="L5" s="524"/>
      <c r="M5" s="524"/>
      <c r="N5" s="524"/>
      <c r="O5" s="524"/>
      <c r="P5" s="524"/>
      <c r="Q5" s="524"/>
      <c r="R5" s="524"/>
      <c r="S5" s="524"/>
      <c r="T5" s="524"/>
      <c r="U5" s="524"/>
      <c r="V5" s="524"/>
      <c r="W5" s="524"/>
      <c r="X5" s="524"/>
      <c r="AG5" t="s">
        <v>220</v>
      </c>
      <c r="AP5" t="s">
        <v>219</v>
      </c>
    </row>
    <row r="6" spans="1:42">
      <c r="B6" s="528" t="s">
        <v>174</v>
      </c>
      <c r="C6" s="525"/>
      <c r="D6" s="525"/>
      <c r="E6" s="525"/>
      <c r="F6" s="526"/>
      <c r="G6" s="172"/>
      <c r="H6" s="441" t="s">
        <v>215</v>
      </c>
      <c r="I6" s="441"/>
      <c r="J6" s="441"/>
      <c r="K6" s="441" t="s">
        <v>216</v>
      </c>
      <c r="L6" s="441"/>
      <c r="M6" s="441"/>
      <c r="N6" s="441" t="s">
        <v>217</v>
      </c>
      <c r="O6" s="441"/>
      <c r="P6" s="441"/>
      <c r="Q6" s="441"/>
      <c r="R6" s="441"/>
      <c r="S6" s="441"/>
      <c r="T6" s="441"/>
      <c r="U6" s="441"/>
      <c r="V6" s="441"/>
      <c r="W6" s="441"/>
      <c r="X6" s="523"/>
      <c r="AG6" t="s">
        <v>225</v>
      </c>
      <c r="AP6" t="s">
        <v>226</v>
      </c>
    </row>
    <row r="7" spans="1:42">
      <c r="B7" s="528" t="s">
        <v>175</v>
      </c>
      <c r="C7" s="525"/>
      <c r="D7" s="525"/>
      <c r="E7" s="525"/>
      <c r="F7" s="526"/>
      <c r="G7" s="172"/>
      <c r="H7" s="525" t="s">
        <v>220</v>
      </c>
      <c r="I7" s="525"/>
      <c r="J7" s="525"/>
      <c r="K7" s="525"/>
      <c r="L7" s="525"/>
      <c r="M7" s="525"/>
      <c r="N7" s="525"/>
      <c r="O7" s="525"/>
      <c r="P7" s="525"/>
      <c r="Q7" s="525" t="s">
        <v>219</v>
      </c>
      <c r="R7" s="525"/>
      <c r="S7" s="525"/>
      <c r="T7" s="525"/>
      <c r="U7" s="525"/>
      <c r="V7" s="525"/>
      <c r="W7" s="525"/>
      <c r="X7" s="526"/>
      <c r="AG7" s="527"/>
      <c r="AH7" s="527"/>
      <c r="AI7" s="527"/>
    </row>
    <row r="8" spans="1:42">
      <c r="B8" s="528" t="s">
        <v>176</v>
      </c>
      <c r="C8" s="525"/>
      <c r="D8" s="525"/>
      <c r="E8" s="525"/>
      <c r="F8" s="526"/>
      <c r="G8" s="172"/>
      <c r="H8" s="525" t="s">
        <v>221</v>
      </c>
      <c r="I8" s="525"/>
      <c r="J8" s="525"/>
      <c r="K8" s="525"/>
      <c r="L8" s="525"/>
      <c r="M8" s="525"/>
      <c r="N8" s="525"/>
      <c r="O8" s="525"/>
      <c r="P8" s="525"/>
      <c r="Q8" s="525"/>
      <c r="R8" s="525"/>
      <c r="S8" s="525"/>
      <c r="T8" s="525"/>
      <c r="U8" s="525"/>
      <c r="V8" s="525"/>
      <c r="W8" s="525"/>
      <c r="X8" s="526"/>
    </row>
    <row r="10" spans="1:42">
      <c r="A10" t="s">
        <v>177</v>
      </c>
    </row>
    <row r="11" spans="1:42" ht="9.9499999999999993" customHeight="1">
      <c r="B11" s="417" t="s">
        <v>178</v>
      </c>
      <c r="C11" s="417"/>
      <c r="D11" s="417"/>
      <c r="E11" s="417"/>
      <c r="F11" s="417"/>
      <c r="G11" s="161"/>
      <c r="H11" s="162"/>
      <c r="I11" s="162"/>
      <c r="J11" s="162"/>
      <c r="K11" s="162"/>
      <c r="L11" s="162"/>
      <c r="M11" s="162"/>
      <c r="N11" s="162"/>
      <c r="O11" s="162"/>
      <c r="P11" s="162"/>
      <c r="Q11" s="162"/>
      <c r="R11" s="162"/>
      <c r="S11" s="162"/>
      <c r="T11" s="162"/>
      <c r="U11" s="162"/>
      <c r="V11" s="162"/>
      <c r="W11" s="517" t="str">
        <f>IF(T12&gt;=20,"該当","非該当")</f>
        <v>非該当</v>
      </c>
      <c r="X11" s="518"/>
      <c r="Y11" s="156"/>
    </row>
    <row r="12" spans="1:42" ht="52.5" customHeight="1">
      <c r="B12" s="417"/>
      <c r="C12" s="417"/>
      <c r="D12" s="417"/>
      <c r="E12" s="417"/>
      <c r="F12" s="417"/>
      <c r="G12" s="155"/>
      <c r="H12" s="169" t="s">
        <v>182</v>
      </c>
      <c r="I12" s="427" t="s">
        <v>183</v>
      </c>
      <c r="J12" s="427"/>
      <c r="K12" s="427"/>
      <c r="L12" s="427"/>
      <c r="M12" s="427"/>
      <c r="N12" s="427"/>
      <c r="O12" s="427"/>
      <c r="P12" s="427"/>
      <c r="Q12" s="427"/>
      <c r="R12" s="427"/>
      <c r="S12" s="427"/>
      <c r="T12" s="177"/>
      <c r="U12" s="173" t="s">
        <v>203</v>
      </c>
      <c r="V12" s="163" t="s">
        <v>204</v>
      </c>
      <c r="W12" s="430"/>
      <c r="X12" s="432"/>
      <c r="Y12" s="160"/>
    </row>
    <row r="13" spans="1:42" ht="9.9499999999999993" customHeight="1">
      <c r="B13" s="417"/>
      <c r="C13" s="417"/>
      <c r="D13" s="417"/>
      <c r="E13" s="417"/>
      <c r="F13" s="417"/>
      <c r="G13" s="164"/>
      <c r="H13" s="170"/>
      <c r="I13" s="166"/>
      <c r="J13" s="166"/>
      <c r="K13" s="166"/>
      <c r="L13" s="166"/>
      <c r="M13" s="166"/>
      <c r="N13" s="166"/>
      <c r="O13" s="166"/>
      <c r="P13" s="166"/>
      <c r="Q13" s="166"/>
      <c r="R13" s="166"/>
      <c r="S13" s="166"/>
      <c r="T13" s="165"/>
      <c r="U13" s="165"/>
      <c r="V13" s="165"/>
      <c r="W13" s="455"/>
      <c r="X13" s="519"/>
    </row>
    <row r="14" spans="1:42" ht="9.9499999999999993" customHeight="1">
      <c r="B14" s="417" t="s">
        <v>179</v>
      </c>
      <c r="C14" s="417"/>
      <c r="D14" s="417"/>
      <c r="E14" s="417"/>
      <c r="F14" s="417"/>
      <c r="G14" s="161"/>
      <c r="H14" s="171"/>
      <c r="I14" s="167"/>
      <c r="J14" s="167"/>
      <c r="K14" s="167"/>
      <c r="L14" s="167"/>
      <c r="M14" s="167"/>
      <c r="N14" s="167"/>
      <c r="O14" s="167"/>
      <c r="P14" s="167"/>
      <c r="Q14" s="167"/>
      <c r="R14" s="167"/>
      <c r="S14" s="167"/>
      <c r="T14" s="162"/>
      <c r="U14" s="162"/>
      <c r="V14" s="162"/>
      <c r="W14" s="517" t="str">
        <f>IF(T16&gt;=15,"該当","非該当")</f>
        <v>該当</v>
      </c>
      <c r="X14" s="518"/>
    </row>
    <row r="15" spans="1:42" ht="52.5" customHeight="1">
      <c r="B15" s="417"/>
      <c r="C15" s="417"/>
      <c r="D15" s="417"/>
      <c r="E15" s="417"/>
      <c r="F15" s="417"/>
      <c r="G15" s="155"/>
      <c r="H15" s="169" t="s">
        <v>184</v>
      </c>
      <c r="I15" s="427" t="s">
        <v>185</v>
      </c>
      <c r="J15" s="427"/>
      <c r="K15" s="427"/>
      <c r="L15" s="427"/>
      <c r="M15" s="427"/>
      <c r="N15" s="427"/>
      <c r="O15" s="427"/>
      <c r="P15" s="427"/>
      <c r="Q15" s="427"/>
      <c r="R15" s="427"/>
      <c r="S15" s="427"/>
      <c r="T15" s="178"/>
      <c r="U15" s="174" t="s">
        <v>206</v>
      </c>
      <c r="V15" s="156"/>
      <c r="W15" s="430"/>
      <c r="X15" s="432"/>
    </row>
    <row r="16" spans="1:42" ht="19.5">
      <c r="B16" s="417"/>
      <c r="C16" s="417"/>
      <c r="D16" s="417"/>
      <c r="E16" s="417"/>
      <c r="F16" s="417"/>
      <c r="G16" s="155"/>
      <c r="H16" s="169" t="s">
        <v>186</v>
      </c>
      <c r="I16" s="417" t="s">
        <v>187</v>
      </c>
      <c r="J16" s="417"/>
      <c r="K16" s="417"/>
      <c r="L16" s="417"/>
      <c r="M16" s="417"/>
      <c r="N16" s="417"/>
      <c r="O16" s="417"/>
      <c r="P16" s="417"/>
      <c r="Q16" s="417"/>
      <c r="R16" s="417"/>
      <c r="S16" s="417"/>
      <c r="T16" s="176" t="str">
        <f>IFERROR((T15/T12)*100,"")</f>
        <v/>
      </c>
      <c r="U16" s="174" t="s">
        <v>207</v>
      </c>
      <c r="V16" s="168" t="s">
        <v>208</v>
      </c>
      <c r="W16" s="430"/>
      <c r="X16" s="432"/>
    </row>
    <row r="17" spans="2:27" ht="9.9499999999999993" customHeight="1">
      <c r="B17" s="417"/>
      <c r="C17" s="417"/>
      <c r="D17" s="417"/>
      <c r="E17" s="417"/>
      <c r="F17" s="417"/>
      <c r="G17" s="164"/>
      <c r="H17" s="170"/>
      <c r="I17" s="166"/>
      <c r="J17" s="166"/>
      <c r="K17" s="166"/>
      <c r="L17" s="166"/>
      <c r="M17" s="166"/>
      <c r="N17" s="166"/>
      <c r="O17" s="166"/>
      <c r="P17" s="166"/>
      <c r="Q17" s="166"/>
      <c r="R17" s="166"/>
      <c r="S17" s="166"/>
      <c r="T17" s="165"/>
      <c r="U17" s="165"/>
      <c r="V17" s="165"/>
      <c r="W17" s="455"/>
      <c r="X17" s="519"/>
    </row>
    <row r="18" spans="2:27" ht="9.9499999999999993" customHeight="1">
      <c r="B18" s="427" t="s">
        <v>205</v>
      </c>
      <c r="C18" s="427"/>
      <c r="D18" s="427"/>
      <c r="E18" s="427"/>
      <c r="F18" s="427"/>
      <c r="G18" s="161"/>
      <c r="H18" s="171"/>
      <c r="I18" s="167"/>
      <c r="J18" s="167"/>
      <c r="K18" s="167"/>
      <c r="L18" s="167"/>
      <c r="M18" s="167"/>
      <c r="N18" s="167"/>
      <c r="O18" s="167"/>
      <c r="P18" s="167"/>
      <c r="Q18" s="167"/>
      <c r="R18" s="167"/>
      <c r="S18" s="167"/>
      <c r="T18" s="162"/>
      <c r="U18" s="162"/>
      <c r="V18" s="162"/>
      <c r="W18" s="517" t="str">
        <f>IF(T20&lt;=15,"該当","非該当")</f>
        <v>非該当</v>
      </c>
      <c r="X18" s="518"/>
    </row>
    <row r="19" spans="2:27" ht="52.5" customHeight="1">
      <c r="B19" s="427"/>
      <c r="C19" s="427"/>
      <c r="D19" s="427"/>
      <c r="E19" s="427"/>
      <c r="F19" s="427"/>
      <c r="G19" s="155"/>
      <c r="H19" s="169" t="s">
        <v>188</v>
      </c>
      <c r="I19" s="427" t="s">
        <v>189</v>
      </c>
      <c r="J19" s="427"/>
      <c r="K19" s="427"/>
      <c r="L19" s="427"/>
      <c r="M19" s="427"/>
      <c r="N19" s="427"/>
      <c r="O19" s="427"/>
      <c r="P19" s="427"/>
      <c r="Q19" s="427"/>
      <c r="R19" s="427"/>
      <c r="S19" s="427"/>
      <c r="T19" s="178"/>
      <c r="U19" s="174" t="s">
        <v>206</v>
      </c>
      <c r="V19" s="156"/>
      <c r="W19" s="430"/>
      <c r="X19" s="432"/>
    </row>
    <row r="20" spans="2:27" ht="19.5">
      <c r="B20" s="427"/>
      <c r="C20" s="427"/>
      <c r="D20" s="427"/>
      <c r="E20" s="427"/>
      <c r="F20" s="427"/>
      <c r="G20" s="155"/>
      <c r="H20" s="169" t="s">
        <v>190</v>
      </c>
      <c r="I20" s="417" t="s">
        <v>191</v>
      </c>
      <c r="J20" s="417"/>
      <c r="K20" s="417"/>
      <c r="L20" s="417"/>
      <c r="M20" s="417"/>
      <c r="N20" s="417"/>
      <c r="O20" s="417"/>
      <c r="P20" s="417"/>
      <c r="Q20" s="417"/>
      <c r="R20" s="417"/>
      <c r="S20" s="417"/>
      <c r="T20" s="176" t="str">
        <f>IFERROR((T19/T12)*100,"")</f>
        <v/>
      </c>
      <c r="U20" s="174" t="s">
        <v>209</v>
      </c>
      <c r="V20" s="168" t="s">
        <v>210</v>
      </c>
      <c r="W20" s="430"/>
      <c r="X20" s="432"/>
    </row>
    <row r="21" spans="2:27" ht="9.9499999999999993" customHeight="1">
      <c r="B21" s="427"/>
      <c r="C21" s="427"/>
      <c r="D21" s="427"/>
      <c r="E21" s="427"/>
      <c r="F21" s="427"/>
      <c r="G21" s="164"/>
      <c r="H21" s="170"/>
      <c r="I21" s="166"/>
      <c r="J21" s="166"/>
      <c r="K21" s="166"/>
      <c r="L21" s="166"/>
      <c r="M21" s="166"/>
      <c r="N21" s="166"/>
      <c r="O21" s="166"/>
      <c r="P21" s="166"/>
      <c r="Q21" s="166"/>
      <c r="R21" s="166"/>
      <c r="S21" s="166"/>
      <c r="T21" s="165"/>
      <c r="U21" s="165"/>
      <c r="V21" s="165"/>
      <c r="W21" s="455"/>
      <c r="X21" s="519"/>
    </row>
    <row r="22" spans="2:27" ht="9.9499999999999993" customHeight="1">
      <c r="B22" s="427" t="s">
        <v>180</v>
      </c>
      <c r="C22" s="427"/>
      <c r="D22" s="427"/>
      <c r="E22" s="427"/>
      <c r="F22" s="427"/>
      <c r="G22" s="161"/>
      <c r="H22" s="171"/>
      <c r="I22" s="167"/>
      <c r="J22" s="167"/>
      <c r="K22" s="167"/>
      <c r="L22" s="167"/>
      <c r="M22" s="167"/>
      <c r="N22" s="167"/>
      <c r="O22" s="167"/>
      <c r="P22" s="167"/>
      <c r="Q22" s="167"/>
      <c r="R22" s="167"/>
      <c r="S22" s="167"/>
      <c r="T22" s="162"/>
      <c r="U22" s="162"/>
      <c r="V22" s="162"/>
      <c r="W22" s="517" t="str">
        <f>IF(T24&gt;=90,"該当","非該当")</f>
        <v>該当</v>
      </c>
      <c r="X22" s="518"/>
    </row>
    <row r="23" spans="2:27" ht="52.5" customHeight="1">
      <c r="B23" s="427"/>
      <c r="C23" s="427"/>
      <c r="D23" s="427"/>
      <c r="E23" s="427"/>
      <c r="F23" s="427"/>
      <c r="G23" s="155"/>
      <c r="H23" s="169" t="s">
        <v>192</v>
      </c>
      <c r="I23" s="427" t="s">
        <v>193</v>
      </c>
      <c r="J23" s="427"/>
      <c r="K23" s="427"/>
      <c r="L23" s="427"/>
      <c r="M23" s="427"/>
      <c r="N23" s="427"/>
      <c r="O23" s="427"/>
      <c r="P23" s="427"/>
      <c r="Q23" s="427"/>
      <c r="R23" s="427"/>
      <c r="S23" s="427"/>
      <c r="T23" s="178"/>
      <c r="U23" s="174" t="s">
        <v>206</v>
      </c>
      <c r="V23" s="156"/>
      <c r="W23" s="430"/>
      <c r="X23" s="432"/>
    </row>
    <row r="24" spans="2:27" ht="19.5">
      <c r="B24" s="427"/>
      <c r="C24" s="427"/>
      <c r="D24" s="427"/>
      <c r="E24" s="427"/>
      <c r="F24" s="427"/>
      <c r="G24" s="155"/>
      <c r="H24" s="169" t="s">
        <v>194</v>
      </c>
      <c r="I24" s="453" t="s">
        <v>195</v>
      </c>
      <c r="J24" s="436"/>
      <c r="K24" s="436"/>
      <c r="L24" s="436"/>
      <c r="M24" s="436"/>
      <c r="N24" s="436"/>
      <c r="O24" s="436"/>
      <c r="P24" s="436"/>
      <c r="Q24" s="436"/>
      <c r="R24" s="436"/>
      <c r="S24" s="454"/>
      <c r="T24" s="176" t="str">
        <f>IFERROR((T23/T12)*100,"")</f>
        <v/>
      </c>
      <c r="U24" s="174" t="s">
        <v>211</v>
      </c>
      <c r="V24" s="168" t="s">
        <v>212</v>
      </c>
      <c r="W24" s="430"/>
      <c r="X24" s="432"/>
    </row>
    <row r="25" spans="2:27" ht="9.9499999999999993" customHeight="1">
      <c r="B25" s="427"/>
      <c r="C25" s="427"/>
      <c r="D25" s="427"/>
      <c r="E25" s="427"/>
      <c r="F25" s="427"/>
      <c r="G25" s="164"/>
      <c r="H25" s="170"/>
      <c r="I25" s="166"/>
      <c r="J25" s="166"/>
      <c r="K25" s="166"/>
      <c r="L25" s="166"/>
      <c r="M25" s="166"/>
      <c r="N25" s="166"/>
      <c r="O25" s="166"/>
      <c r="P25" s="166"/>
      <c r="Q25" s="166"/>
      <c r="R25" s="166"/>
      <c r="S25" s="166"/>
      <c r="T25" s="165"/>
      <c r="U25" s="165"/>
      <c r="V25" s="165"/>
      <c r="W25" s="455"/>
      <c r="X25" s="519"/>
    </row>
    <row r="26" spans="2:27" ht="9.9499999999999993" customHeight="1">
      <c r="B26" s="516" t="s">
        <v>181</v>
      </c>
      <c r="C26" s="516"/>
      <c r="D26" s="516"/>
      <c r="E26" s="516"/>
      <c r="F26" s="516"/>
      <c r="G26" s="161"/>
      <c r="H26" s="171"/>
      <c r="I26" s="167"/>
      <c r="J26" s="167"/>
      <c r="K26" s="167"/>
      <c r="L26" s="167"/>
      <c r="M26" s="167"/>
      <c r="N26" s="167"/>
      <c r="O26" s="167"/>
      <c r="P26" s="167"/>
      <c r="Q26" s="167"/>
      <c r="R26" s="167"/>
      <c r="S26" s="167"/>
      <c r="T26" s="162"/>
      <c r="U26" s="162"/>
      <c r="V26" s="162"/>
      <c r="W26" s="517" t="str">
        <f>IF(T27&gt;=0,"該当","非該当")</f>
        <v>該当</v>
      </c>
      <c r="X26" s="518"/>
    </row>
    <row r="27" spans="2:27" ht="65.099999999999994" customHeight="1">
      <c r="B27" s="516"/>
      <c r="C27" s="516"/>
      <c r="D27" s="516"/>
      <c r="E27" s="516"/>
      <c r="F27" s="516"/>
      <c r="G27" s="155"/>
      <c r="H27" s="169" t="s">
        <v>196</v>
      </c>
      <c r="I27" s="427" t="s">
        <v>197</v>
      </c>
      <c r="J27" s="427"/>
      <c r="K27" s="427"/>
      <c r="L27" s="427"/>
      <c r="M27" s="427"/>
      <c r="N27" s="427"/>
      <c r="O27" s="427"/>
      <c r="P27" s="427"/>
      <c r="Q27" s="427"/>
      <c r="R27" s="427"/>
      <c r="S27" s="427"/>
      <c r="T27" s="520"/>
      <c r="U27" s="521"/>
      <c r="V27" s="168" t="s">
        <v>213</v>
      </c>
      <c r="W27" s="430"/>
      <c r="X27" s="432"/>
    </row>
    <row r="28" spans="2:27" ht="9.9499999999999993" customHeight="1">
      <c r="B28" s="516"/>
      <c r="C28" s="516"/>
      <c r="D28" s="516"/>
      <c r="E28" s="516"/>
      <c r="F28" s="516"/>
      <c r="G28" s="164"/>
      <c r="H28" s="165"/>
      <c r="I28" s="165"/>
      <c r="J28" s="165"/>
      <c r="K28" s="165"/>
      <c r="L28" s="165"/>
      <c r="M28" s="165"/>
      <c r="N28" s="165"/>
      <c r="O28" s="165"/>
      <c r="P28" s="165"/>
      <c r="Q28" s="165"/>
      <c r="R28" s="165"/>
      <c r="S28" s="165"/>
      <c r="T28" s="165"/>
      <c r="U28" s="165"/>
      <c r="V28" s="165"/>
      <c r="W28" s="455"/>
      <c r="X28" s="519"/>
    </row>
    <row r="29" spans="2:27" ht="9.9499999999999993" customHeight="1">
      <c r="B29" s="157"/>
      <c r="C29" s="157"/>
      <c r="D29" s="157"/>
      <c r="E29" s="157"/>
      <c r="F29" s="157"/>
    </row>
    <row r="30" spans="2:27">
      <c r="B30" s="175" t="s">
        <v>199</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row>
    <row r="31" spans="2:27">
      <c r="B31" s="175" t="s">
        <v>198</v>
      </c>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row>
    <row r="32" spans="2:27">
      <c r="B32" s="175" t="s">
        <v>200</v>
      </c>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row>
    <row r="33" spans="2:27">
      <c r="B33" s="175" t="s">
        <v>201</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row>
    <row r="34" spans="2:27">
      <c r="B34" s="175" t="s">
        <v>202</v>
      </c>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row>
  </sheetData>
  <mergeCells count="34">
    <mergeCell ref="H8:X8"/>
    <mergeCell ref="AG7:AI7"/>
    <mergeCell ref="B5:F5"/>
    <mergeCell ref="B6:F6"/>
    <mergeCell ref="B7:F7"/>
    <mergeCell ref="B8:F8"/>
    <mergeCell ref="H7:P7"/>
    <mergeCell ref="Q7:X7"/>
    <mergeCell ref="U2:X2"/>
    <mergeCell ref="H6:J6"/>
    <mergeCell ref="K6:M6"/>
    <mergeCell ref="N6:P6"/>
    <mergeCell ref="Q6:X6"/>
    <mergeCell ref="A3:X3"/>
    <mergeCell ref="G5:X5"/>
    <mergeCell ref="I27:S27"/>
    <mergeCell ref="W18:X21"/>
    <mergeCell ref="W11:X13"/>
    <mergeCell ref="W22:X25"/>
    <mergeCell ref="W26:X28"/>
    <mergeCell ref="I24:S24"/>
    <mergeCell ref="T27:U27"/>
    <mergeCell ref="W14:X17"/>
    <mergeCell ref="I12:S12"/>
    <mergeCell ref="I15:S15"/>
    <mergeCell ref="I16:S16"/>
    <mergeCell ref="I19:S19"/>
    <mergeCell ref="I20:S20"/>
    <mergeCell ref="I23:S23"/>
    <mergeCell ref="B11:F13"/>
    <mergeCell ref="B14:F17"/>
    <mergeCell ref="B18:F21"/>
    <mergeCell ref="B22:F25"/>
    <mergeCell ref="B26:F28"/>
  </mergeCells>
  <phoneticPr fontId="3"/>
  <dataValidations count="5">
    <dataValidation type="list" allowBlank="1" showInputMessage="1" showErrorMessage="1" sqref="H6:J6" xr:uid="{00000000-0002-0000-0500-000000000000}">
      <formula1>$AG$3:$AG$4</formula1>
    </dataValidation>
    <dataValidation type="list" allowBlank="1" showInputMessage="1" showErrorMessage="1" sqref="K6:M6" xr:uid="{00000000-0002-0000-0500-000001000000}">
      <formula1>$AJ$3:$AJ$4</formula1>
    </dataValidation>
    <dataValidation type="list" allowBlank="1" showInputMessage="1" showErrorMessage="1" sqref="N6:P6" xr:uid="{00000000-0002-0000-0500-000002000000}">
      <formula1>$AM$3:$AM$4</formula1>
    </dataValidation>
    <dataValidation type="list" allowBlank="1" showInputMessage="1" showErrorMessage="1" sqref="H7:P7" xr:uid="{00000000-0002-0000-0500-000003000000}">
      <formula1>$AG$5:$AG$6</formula1>
    </dataValidation>
    <dataValidation type="list" allowBlank="1" showInputMessage="1" showErrorMessage="1" sqref="Q7:X7" xr:uid="{00000000-0002-0000-0500-000004000000}">
      <formula1>$AP$5:$AP$6</formula1>
    </dataValidation>
  </dataValidation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2"/>
  <sheetViews>
    <sheetView view="pageBreakPreview" zoomScale="85" zoomScaleNormal="75" workbookViewId="0">
      <selection activeCell="B32" sqref="B32"/>
    </sheetView>
  </sheetViews>
  <sheetFormatPr defaultRowHeight="18" customHeight="1"/>
  <cols>
    <col min="1" max="1" width="2.375" style="83" customWidth="1"/>
    <col min="2" max="2" width="10.75" style="83" customWidth="1"/>
    <col min="3" max="3" width="7" style="83" customWidth="1"/>
    <col min="4" max="4" width="8.75" style="83" customWidth="1"/>
    <col min="5" max="5" width="7" style="83" customWidth="1"/>
    <col min="6" max="6" width="8.75" style="83" customWidth="1"/>
    <col min="7" max="7" width="7" style="83" customWidth="1"/>
    <col min="8" max="8" width="8.75" style="83" customWidth="1"/>
    <col min="9" max="9" width="7" style="83" customWidth="1"/>
    <col min="10" max="10" width="8.75" style="83" customWidth="1"/>
    <col min="11" max="11" width="7" style="83" customWidth="1"/>
    <col min="12" max="12" width="8.75" style="83" customWidth="1"/>
    <col min="13" max="13" width="11.875" style="83" customWidth="1"/>
    <col min="14" max="14" width="13.125" style="83" customWidth="1"/>
    <col min="15" max="15" width="10.5" style="85" customWidth="1"/>
    <col min="16" max="16" width="1.125" style="83" customWidth="1"/>
    <col min="17" max="17" width="9" style="20"/>
    <col min="18" max="16384" width="9" style="5"/>
  </cols>
  <sheetData>
    <row r="1" spans="1:17" ht="18" customHeight="1">
      <c r="B1" s="84" t="s">
        <v>339</v>
      </c>
      <c r="C1" s="84"/>
    </row>
    <row r="2" spans="1:17" s="86" customFormat="1" ht="11.25" customHeight="1">
      <c r="B2" s="84"/>
      <c r="C2" s="84"/>
    </row>
    <row r="3" spans="1:17" s="95" customFormat="1" ht="24" customHeight="1">
      <c r="A3" s="87" t="s">
        <v>99</v>
      </c>
      <c r="B3" s="88"/>
      <c r="C3" s="89"/>
      <c r="D3" s="89"/>
      <c r="E3" s="89"/>
      <c r="F3" s="89"/>
      <c r="G3" s="89"/>
      <c r="H3" s="90"/>
      <c r="I3" s="91"/>
      <c r="J3" s="92"/>
      <c r="K3" s="92"/>
      <c r="L3" s="533"/>
      <c r="M3" s="533"/>
      <c r="N3" s="533"/>
      <c r="O3" s="533"/>
      <c r="P3" s="93"/>
      <c r="Q3" s="94"/>
    </row>
    <row r="4" spans="1:17" s="9" customFormat="1" ht="24" customHeight="1">
      <c r="A4" s="96"/>
      <c r="B4" s="97" t="s">
        <v>100</v>
      </c>
      <c r="C4" s="96"/>
      <c r="D4" s="96"/>
      <c r="E4" s="96"/>
      <c r="F4" s="96"/>
      <c r="G4" s="96"/>
      <c r="H4" s="98"/>
      <c r="I4" s="99"/>
      <c r="J4" s="534" t="s">
        <v>24</v>
      </c>
      <c r="K4" s="534"/>
      <c r="L4" s="535"/>
      <c r="M4" s="535"/>
      <c r="N4" s="535"/>
      <c r="O4" s="535"/>
      <c r="P4" s="100"/>
      <c r="Q4" s="101"/>
    </row>
    <row r="5" spans="1:17" s="9" customFormat="1" ht="24" customHeight="1">
      <c r="A5" s="96"/>
      <c r="B5" s="96"/>
      <c r="C5" s="96"/>
      <c r="D5" s="96"/>
      <c r="E5" s="96"/>
      <c r="F5" s="96"/>
      <c r="G5" s="96"/>
      <c r="H5" s="98"/>
      <c r="I5" s="99"/>
      <c r="J5" s="534" t="s">
        <v>25</v>
      </c>
      <c r="K5" s="534"/>
      <c r="L5" s="536"/>
      <c r="M5" s="536"/>
      <c r="N5" s="536"/>
      <c r="O5" s="536"/>
      <c r="P5" s="100"/>
      <c r="Q5" s="101"/>
    </row>
    <row r="6" spans="1:17" ht="6.75" customHeight="1">
      <c r="A6" s="102"/>
      <c r="B6" s="102"/>
      <c r="C6" s="102"/>
      <c r="D6" s="102"/>
      <c r="E6" s="102"/>
      <c r="F6" s="102"/>
      <c r="G6" s="102"/>
      <c r="H6" s="102"/>
      <c r="I6" s="102"/>
      <c r="J6" s="102"/>
      <c r="K6" s="102"/>
      <c r="L6" s="102"/>
      <c r="M6" s="102"/>
      <c r="N6" s="102"/>
      <c r="O6" s="103"/>
      <c r="P6" s="102"/>
    </row>
    <row r="7" spans="1:17" ht="12" customHeight="1">
      <c r="A7" s="102"/>
      <c r="B7" s="102"/>
      <c r="C7" s="102"/>
      <c r="D7" s="102"/>
      <c r="E7" s="102"/>
      <c r="F7" s="102"/>
      <c r="G7" s="102"/>
      <c r="H7" s="102"/>
      <c r="I7" s="102"/>
      <c r="J7" s="102"/>
      <c r="K7" s="102"/>
      <c r="L7" s="102"/>
      <c r="M7" s="102"/>
      <c r="N7" s="102"/>
      <c r="O7" s="103"/>
      <c r="P7" s="102"/>
    </row>
    <row r="8" spans="1:17" ht="18" customHeight="1">
      <c r="A8" s="102"/>
      <c r="B8" s="104" t="s">
        <v>101</v>
      </c>
      <c r="C8" s="105"/>
      <c r="D8" s="105"/>
      <c r="E8" s="105"/>
      <c r="F8" s="105"/>
      <c r="G8" s="105"/>
      <c r="H8" s="105"/>
      <c r="I8" s="105"/>
      <c r="J8" s="105"/>
      <c r="K8" s="105"/>
      <c r="L8" s="105"/>
      <c r="M8" s="105"/>
      <c r="N8" s="105"/>
      <c r="O8" s="103"/>
      <c r="P8" s="102"/>
    </row>
    <row r="9" spans="1:17" ht="6" customHeight="1">
      <c r="A9" s="102"/>
      <c r="B9" s="106"/>
      <c r="C9" s="106"/>
      <c r="D9" s="106"/>
      <c r="E9" s="106"/>
      <c r="F9" s="106"/>
      <c r="G9" s="106"/>
      <c r="H9" s="106"/>
      <c r="I9" s="106"/>
      <c r="J9" s="106"/>
      <c r="K9" s="106"/>
      <c r="L9" s="106"/>
      <c r="M9" s="106"/>
      <c r="N9" s="106"/>
      <c r="O9" s="103"/>
      <c r="P9" s="102"/>
    </row>
    <row r="10" spans="1:17" s="24" customFormat="1" ht="19.5" customHeight="1">
      <c r="A10" s="107"/>
      <c r="B10" s="547"/>
      <c r="C10" s="549"/>
      <c r="D10" s="549"/>
      <c r="E10" s="549"/>
      <c r="F10" s="549"/>
      <c r="G10" s="549"/>
      <c r="H10" s="549"/>
      <c r="I10" s="549"/>
      <c r="J10" s="549"/>
      <c r="K10" s="549"/>
      <c r="L10" s="531"/>
      <c r="M10" s="550" t="s">
        <v>102</v>
      </c>
      <c r="N10" s="108"/>
      <c r="O10" s="551" t="s">
        <v>28</v>
      </c>
      <c r="P10" s="107"/>
      <c r="Q10" s="23"/>
    </row>
    <row r="11" spans="1:17" s="24" customFormat="1" ht="18.75" customHeight="1">
      <c r="A11" s="107"/>
      <c r="B11" s="548"/>
      <c r="C11" s="541" t="s">
        <v>29</v>
      </c>
      <c r="D11" s="542"/>
      <c r="E11" s="541" t="s">
        <v>30</v>
      </c>
      <c r="F11" s="542"/>
      <c r="G11" s="541" t="s">
        <v>31</v>
      </c>
      <c r="H11" s="542"/>
      <c r="I11" s="543" t="s">
        <v>32</v>
      </c>
      <c r="J11" s="544"/>
      <c r="K11" s="543" t="s">
        <v>33</v>
      </c>
      <c r="L11" s="544"/>
      <c r="M11" s="541"/>
      <c r="N11" s="545" t="s">
        <v>103</v>
      </c>
      <c r="O11" s="552"/>
      <c r="P11" s="107"/>
      <c r="Q11" s="23"/>
    </row>
    <row r="12" spans="1:17" s="24" customFormat="1" ht="69.75" customHeight="1" thickBot="1">
      <c r="A12" s="107"/>
      <c r="B12" s="548"/>
      <c r="C12" s="109"/>
      <c r="D12" s="110" t="s">
        <v>104</v>
      </c>
      <c r="E12" s="109"/>
      <c r="F12" s="110" t="s">
        <v>104</v>
      </c>
      <c r="G12" s="109"/>
      <c r="H12" s="110" t="s">
        <v>104</v>
      </c>
      <c r="I12" s="109"/>
      <c r="J12" s="110" t="s">
        <v>104</v>
      </c>
      <c r="K12" s="109"/>
      <c r="L12" s="110" t="s">
        <v>104</v>
      </c>
      <c r="M12" s="541"/>
      <c r="N12" s="546"/>
      <c r="O12" s="552"/>
      <c r="P12" s="107"/>
      <c r="Q12" s="23"/>
    </row>
    <row r="13" spans="1:17" s="24" customFormat="1" ht="18" customHeight="1" thickBot="1">
      <c r="A13" s="107"/>
      <c r="B13" s="111" t="s">
        <v>35</v>
      </c>
      <c r="C13" s="112">
        <v>30</v>
      </c>
      <c r="D13" s="112">
        <v>10</v>
      </c>
      <c r="E13" s="112">
        <v>40</v>
      </c>
      <c r="F13" s="112">
        <v>10</v>
      </c>
      <c r="G13" s="112">
        <v>60</v>
      </c>
      <c r="H13" s="112">
        <v>15</v>
      </c>
      <c r="I13" s="112">
        <v>40</v>
      </c>
      <c r="J13" s="112">
        <v>20</v>
      </c>
      <c r="K13" s="112">
        <v>10</v>
      </c>
      <c r="L13" s="113">
        <v>7</v>
      </c>
      <c r="M13" s="114">
        <f>SUM(C13,E13,G13,I13,K13)</f>
        <v>180</v>
      </c>
      <c r="N13" s="112">
        <f>SUM(D13,F13,H13,J13,L13)</f>
        <v>62</v>
      </c>
      <c r="O13" s="115">
        <f>+N13/M13</f>
        <v>0.34444444444444444</v>
      </c>
      <c r="P13" s="107"/>
      <c r="Q13" s="23"/>
    </row>
    <row r="14" spans="1:17" s="24" customFormat="1" ht="18.75" customHeight="1">
      <c r="A14" s="107"/>
      <c r="B14" s="116" t="s">
        <v>36</v>
      </c>
      <c r="C14" s="117"/>
      <c r="D14" s="117"/>
      <c r="E14" s="117"/>
      <c r="F14" s="117"/>
      <c r="G14" s="117"/>
      <c r="H14" s="117"/>
      <c r="I14" s="117"/>
      <c r="J14" s="117"/>
      <c r="K14" s="117"/>
      <c r="L14" s="117"/>
      <c r="M14" s="118">
        <f t="shared" ref="M14:N24" si="0">SUM(C14,E14,G14,I14,K14)</f>
        <v>0</v>
      </c>
      <c r="N14" s="118">
        <f t="shared" si="0"/>
        <v>0</v>
      </c>
      <c r="O14" s="119" t="e">
        <f t="shared" ref="O14:O24" si="1">+N14/M14</f>
        <v>#DIV/0!</v>
      </c>
      <c r="P14" s="107"/>
      <c r="Q14" s="23"/>
    </row>
    <row r="15" spans="1:17" s="24" customFormat="1" ht="18.75" customHeight="1">
      <c r="A15" s="107"/>
      <c r="B15" s="120" t="s">
        <v>37</v>
      </c>
      <c r="C15" s="117"/>
      <c r="D15" s="117"/>
      <c r="E15" s="117"/>
      <c r="F15" s="117"/>
      <c r="G15" s="117"/>
      <c r="H15" s="117"/>
      <c r="I15" s="117"/>
      <c r="J15" s="117"/>
      <c r="K15" s="117"/>
      <c r="L15" s="117"/>
      <c r="M15" s="118">
        <f t="shared" si="0"/>
        <v>0</v>
      </c>
      <c r="N15" s="118">
        <f t="shared" si="0"/>
        <v>0</v>
      </c>
      <c r="O15" s="119" t="e">
        <f t="shared" si="1"/>
        <v>#DIV/0!</v>
      </c>
      <c r="P15" s="107"/>
      <c r="Q15" s="23"/>
    </row>
    <row r="16" spans="1:17" s="24" customFormat="1" ht="18.75" customHeight="1">
      <c r="A16" s="107"/>
      <c r="B16" s="121" t="s">
        <v>38</v>
      </c>
      <c r="C16" s="117"/>
      <c r="D16" s="117"/>
      <c r="E16" s="117"/>
      <c r="F16" s="117"/>
      <c r="G16" s="117"/>
      <c r="H16" s="117"/>
      <c r="I16" s="117"/>
      <c r="J16" s="117"/>
      <c r="K16" s="117"/>
      <c r="L16" s="117"/>
      <c r="M16" s="118">
        <f t="shared" si="0"/>
        <v>0</v>
      </c>
      <c r="N16" s="118">
        <f t="shared" si="0"/>
        <v>0</v>
      </c>
      <c r="O16" s="119" t="e">
        <f t="shared" si="1"/>
        <v>#DIV/0!</v>
      </c>
      <c r="P16" s="107"/>
      <c r="Q16" s="23"/>
    </row>
    <row r="17" spans="1:17" s="24" customFormat="1" ht="18.75" customHeight="1">
      <c r="A17" s="107"/>
      <c r="B17" s="120" t="s">
        <v>39</v>
      </c>
      <c r="C17" s="117"/>
      <c r="D17" s="117"/>
      <c r="E17" s="117"/>
      <c r="F17" s="117"/>
      <c r="G17" s="117"/>
      <c r="H17" s="117"/>
      <c r="I17" s="117"/>
      <c r="J17" s="117"/>
      <c r="K17" s="117"/>
      <c r="L17" s="117"/>
      <c r="M17" s="118">
        <f t="shared" si="0"/>
        <v>0</v>
      </c>
      <c r="N17" s="118">
        <f t="shared" si="0"/>
        <v>0</v>
      </c>
      <c r="O17" s="119" t="e">
        <f t="shared" si="1"/>
        <v>#DIV/0!</v>
      </c>
      <c r="P17" s="107"/>
      <c r="Q17" s="23"/>
    </row>
    <row r="18" spans="1:17" s="24" customFormat="1" ht="18.75" customHeight="1">
      <c r="A18" s="107"/>
      <c r="B18" s="121" t="s">
        <v>40</v>
      </c>
      <c r="C18" s="117"/>
      <c r="D18" s="117"/>
      <c r="E18" s="117"/>
      <c r="F18" s="117"/>
      <c r="G18" s="117"/>
      <c r="H18" s="117"/>
      <c r="I18" s="117"/>
      <c r="J18" s="117"/>
      <c r="K18" s="117"/>
      <c r="L18" s="117"/>
      <c r="M18" s="118">
        <f t="shared" si="0"/>
        <v>0</v>
      </c>
      <c r="N18" s="118">
        <f t="shared" si="0"/>
        <v>0</v>
      </c>
      <c r="O18" s="119" t="e">
        <f t="shared" si="1"/>
        <v>#DIV/0!</v>
      </c>
      <c r="P18" s="107"/>
      <c r="Q18" s="23"/>
    </row>
    <row r="19" spans="1:17" s="24" customFormat="1" ht="18.75" customHeight="1">
      <c r="A19" s="107"/>
      <c r="B19" s="120" t="s">
        <v>41</v>
      </c>
      <c r="C19" s="117"/>
      <c r="D19" s="117"/>
      <c r="E19" s="117"/>
      <c r="F19" s="117"/>
      <c r="G19" s="117"/>
      <c r="H19" s="117"/>
      <c r="I19" s="117"/>
      <c r="J19" s="117"/>
      <c r="K19" s="117"/>
      <c r="L19" s="117"/>
      <c r="M19" s="118">
        <f t="shared" si="0"/>
        <v>0</v>
      </c>
      <c r="N19" s="118">
        <f t="shared" si="0"/>
        <v>0</v>
      </c>
      <c r="O19" s="119" t="e">
        <f t="shared" si="1"/>
        <v>#DIV/0!</v>
      </c>
      <c r="P19" s="107"/>
      <c r="Q19" s="23"/>
    </row>
    <row r="20" spans="1:17" s="24" customFormat="1" ht="18.75" customHeight="1">
      <c r="A20" s="107"/>
      <c r="B20" s="121" t="s">
        <v>42</v>
      </c>
      <c r="C20" s="117"/>
      <c r="D20" s="117"/>
      <c r="E20" s="117"/>
      <c r="F20" s="117"/>
      <c r="G20" s="117"/>
      <c r="H20" s="117"/>
      <c r="I20" s="117"/>
      <c r="J20" s="117"/>
      <c r="K20" s="117"/>
      <c r="L20" s="117"/>
      <c r="M20" s="118">
        <f t="shared" si="0"/>
        <v>0</v>
      </c>
      <c r="N20" s="118">
        <f t="shared" si="0"/>
        <v>0</v>
      </c>
      <c r="O20" s="119" t="e">
        <f t="shared" si="1"/>
        <v>#DIV/0!</v>
      </c>
      <c r="P20" s="107"/>
      <c r="Q20" s="23"/>
    </row>
    <row r="21" spans="1:17" s="24" customFormat="1" ht="18.75" customHeight="1">
      <c r="A21" s="107"/>
      <c r="B21" s="120" t="s">
        <v>43</v>
      </c>
      <c r="C21" s="117"/>
      <c r="D21" s="117"/>
      <c r="E21" s="117"/>
      <c r="F21" s="117"/>
      <c r="G21" s="117"/>
      <c r="H21" s="117"/>
      <c r="I21" s="117"/>
      <c r="J21" s="117"/>
      <c r="K21" s="117"/>
      <c r="L21" s="117"/>
      <c r="M21" s="118">
        <f t="shared" si="0"/>
        <v>0</v>
      </c>
      <c r="N21" s="118">
        <f t="shared" si="0"/>
        <v>0</v>
      </c>
      <c r="O21" s="119" t="e">
        <f t="shared" si="1"/>
        <v>#DIV/0!</v>
      </c>
      <c r="P21" s="107"/>
      <c r="Q21" s="23"/>
    </row>
    <row r="22" spans="1:17" s="24" customFormat="1" ht="18.75" customHeight="1">
      <c r="A22" s="107"/>
      <c r="B22" s="121" t="s">
        <v>44</v>
      </c>
      <c r="C22" s="117"/>
      <c r="D22" s="117"/>
      <c r="E22" s="117"/>
      <c r="F22" s="117"/>
      <c r="G22" s="117"/>
      <c r="H22" s="117"/>
      <c r="I22" s="117"/>
      <c r="J22" s="117"/>
      <c r="K22" s="117"/>
      <c r="L22" s="117"/>
      <c r="M22" s="118">
        <f t="shared" si="0"/>
        <v>0</v>
      </c>
      <c r="N22" s="118">
        <f t="shared" si="0"/>
        <v>0</v>
      </c>
      <c r="O22" s="119" t="e">
        <f t="shared" si="1"/>
        <v>#DIV/0!</v>
      </c>
      <c r="P22" s="107"/>
      <c r="Q22" s="23"/>
    </row>
    <row r="23" spans="1:17" s="24" customFormat="1" ht="18.75" customHeight="1">
      <c r="A23" s="107"/>
      <c r="B23" s="120" t="s">
        <v>45</v>
      </c>
      <c r="C23" s="117"/>
      <c r="D23" s="117"/>
      <c r="E23" s="117"/>
      <c r="F23" s="117"/>
      <c r="G23" s="117"/>
      <c r="H23" s="117"/>
      <c r="I23" s="117"/>
      <c r="J23" s="117"/>
      <c r="K23" s="117"/>
      <c r="L23" s="117"/>
      <c r="M23" s="118">
        <f t="shared" si="0"/>
        <v>0</v>
      </c>
      <c r="N23" s="118">
        <f t="shared" si="0"/>
        <v>0</v>
      </c>
      <c r="O23" s="119" t="e">
        <f t="shared" si="1"/>
        <v>#DIV/0!</v>
      </c>
      <c r="P23" s="107"/>
      <c r="Q23" s="23"/>
    </row>
    <row r="24" spans="1:17" s="24" customFormat="1" ht="18.75" customHeight="1">
      <c r="A24" s="107"/>
      <c r="B24" s="121" t="s">
        <v>46</v>
      </c>
      <c r="C24" s="117"/>
      <c r="D24" s="117"/>
      <c r="E24" s="117"/>
      <c r="F24" s="117"/>
      <c r="G24" s="117"/>
      <c r="H24" s="117"/>
      <c r="I24" s="117"/>
      <c r="J24" s="117"/>
      <c r="K24" s="117"/>
      <c r="L24" s="117"/>
      <c r="M24" s="118">
        <f t="shared" si="0"/>
        <v>0</v>
      </c>
      <c r="N24" s="118">
        <f t="shared" si="0"/>
        <v>0</v>
      </c>
      <c r="O24" s="119" t="e">
        <f t="shared" si="1"/>
        <v>#DIV/0!</v>
      </c>
      <c r="P24" s="107"/>
      <c r="Q24" s="23"/>
    </row>
    <row r="25" spans="1:17" s="24" customFormat="1" ht="18.75" customHeight="1">
      <c r="A25" s="107"/>
      <c r="B25" s="537" t="s">
        <v>105</v>
      </c>
      <c r="C25" s="537"/>
      <c r="D25" s="537"/>
      <c r="E25" s="537"/>
      <c r="F25" s="537"/>
      <c r="G25" s="537"/>
      <c r="H25" s="537"/>
      <c r="I25" s="537"/>
      <c r="J25" s="122"/>
      <c r="K25" s="123"/>
      <c r="L25" s="123"/>
      <c r="M25" s="532" t="s">
        <v>48</v>
      </c>
      <c r="N25" s="532"/>
      <c r="O25" s="124" t="e">
        <f>SUM(O14:O24)</f>
        <v>#DIV/0!</v>
      </c>
      <c r="P25" s="107"/>
      <c r="Q25" s="23"/>
    </row>
    <row r="26" spans="1:17" s="24" customFormat="1" ht="18.75" customHeight="1">
      <c r="A26" s="107"/>
      <c r="B26" s="529" t="s">
        <v>49</v>
      </c>
      <c r="C26" s="529"/>
      <c r="D26" s="529"/>
      <c r="E26" s="529"/>
      <c r="F26" s="529"/>
      <c r="G26" s="529"/>
      <c r="H26" s="529"/>
      <c r="I26" s="529"/>
      <c r="J26" s="529"/>
      <c r="K26" s="529"/>
      <c r="L26" s="122"/>
      <c r="M26" s="530" t="s">
        <v>50</v>
      </c>
      <c r="N26" s="531"/>
      <c r="O26" s="125"/>
      <c r="P26" s="107"/>
      <c r="Q26" s="23"/>
    </row>
    <row r="27" spans="1:17" s="24" customFormat="1" ht="18.75" customHeight="1">
      <c r="A27" s="107"/>
      <c r="B27" s="529"/>
      <c r="C27" s="529"/>
      <c r="D27" s="529"/>
      <c r="E27" s="529"/>
      <c r="F27" s="529"/>
      <c r="G27" s="529"/>
      <c r="H27" s="529"/>
      <c r="I27" s="529"/>
      <c r="J27" s="529"/>
      <c r="K27" s="529"/>
      <c r="L27" s="123"/>
      <c r="M27" s="532" t="s">
        <v>51</v>
      </c>
      <c r="N27" s="532"/>
      <c r="O27" s="126" t="e">
        <f>O25/O26</f>
        <v>#DIV/0!</v>
      </c>
      <c r="P27" s="107"/>
      <c r="Q27" s="23"/>
    </row>
    <row r="28" spans="1:17" s="24" customFormat="1" ht="18.75" customHeight="1">
      <c r="A28" s="107"/>
      <c r="B28" s="127"/>
      <c r="C28" s="107"/>
      <c r="D28" s="107"/>
      <c r="E28" s="107"/>
      <c r="F28" s="107"/>
      <c r="G28" s="128"/>
      <c r="H28" s="107"/>
      <c r="I28" s="107"/>
      <c r="J28" s="107"/>
      <c r="K28" s="107"/>
      <c r="L28" s="107"/>
      <c r="M28" s="532" t="s">
        <v>106</v>
      </c>
      <c r="N28" s="532"/>
      <c r="O28" s="129" t="s">
        <v>107</v>
      </c>
      <c r="P28" s="107"/>
      <c r="Q28" s="23"/>
    </row>
    <row r="29" spans="1:17" s="24" customFormat="1" ht="18.75" customHeight="1">
      <c r="A29" s="107"/>
      <c r="B29" s="127"/>
      <c r="C29" s="107"/>
      <c r="D29" s="107"/>
      <c r="E29" s="107"/>
      <c r="F29" s="107"/>
      <c r="G29" s="128"/>
      <c r="H29" s="107"/>
      <c r="I29" s="107"/>
      <c r="J29" s="107"/>
      <c r="K29" s="107"/>
      <c r="L29" s="107"/>
      <c r="M29" s="130" t="s">
        <v>54</v>
      </c>
      <c r="N29" s="556" t="e">
        <f>IF(O27&gt;=20%,"要件を満たしています","要件を満たしていません")</f>
        <v>#DIV/0!</v>
      </c>
      <c r="O29" s="556"/>
      <c r="P29" s="107"/>
      <c r="Q29" s="23"/>
    </row>
    <row r="30" spans="1:17" s="24" customFormat="1" ht="9" customHeight="1">
      <c r="A30" s="107"/>
      <c r="B30" s="127"/>
      <c r="C30" s="107"/>
      <c r="D30" s="107"/>
      <c r="E30" s="107"/>
      <c r="F30" s="107"/>
      <c r="G30" s="107"/>
      <c r="H30" s="107"/>
      <c r="I30" s="107"/>
      <c r="J30" s="107"/>
      <c r="K30" s="107"/>
      <c r="L30" s="107"/>
      <c r="M30" s="107"/>
      <c r="N30" s="107"/>
      <c r="O30" s="131"/>
      <c r="P30" s="107"/>
      <c r="Q30" s="23"/>
    </row>
    <row r="31" spans="1:17" ht="13.5" customHeight="1">
      <c r="A31" s="102"/>
      <c r="B31" s="127"/>
      <c r="C31" s="102"/>
      <c r="D31" s="102"/>
      <c r="E31" s="102"/>
      <c r="F31" s="102"/>
      <c r="G31" s="102"/>
      <c r="H31" s="102"/>
      <c r="I31" s="102"/>
      <c r="J31" s="102"/>
      <c r="K31" s="102"/>
      <c r="L31" s="102"/>
      <c r="M31" s="102"/>
      <c r="N31" s="102"/>
      <c r="O31" s="103"/>
      <c r="P31" s="102"/>
    </row>
    <row r="32" spans="1:17" ht="20.25" customHeight="1">
      <c r="A32" s="102"/>
      <c r="B32" s="104" t="s">
        <v>55</v>
      </c>
      <c r="C32" s="132"/>
      <c r="D32" s="132"/>
      <c r="E32" s="132"/>
      <c r="F32" s="132"/>
      <c r="G32" s="132"/>
      <c r="H32" s="132"/>
      <c r="I32" s="133"/>
      <c r="J32" s="539" t="s">
        <v>108</v>
      </c>
      <c r="K32" s="539"/>
      <c r="L32" s="539"/>
      <c r="M32" s="539"/>
      <c r="N32" s="539"/>
      <c r="O32" s="539"/>
      <c r="P32" s="102"/>
    </row>
    <row r="33" spans="1:17" ht="13.5" customHeight="1">
      <c r="A33" s="102"/>
      <c r="B33" s="134"/>
      <c r="C33" s="134"/>
      <c r="D33" s="134"/>
      <c r="E33" s="134"/>
      <c r="F33" s="134"/>
      <c r="G33" s="134"/>
      <c r="H33" s="134"/>
      <c r="I33" s="135"/>
      <c r="J33" s="540"/>
      <c r="K33" s="540"/>
      <c r="L33" s="540"/>
      <c r="M33" s="540"/>
      <c r="N33" s="540"/>
      <c r="O33" s="540"/>
      <c r="P33" s="102"/>
    </row>
    <row r="34" spans="1:17" s="24" customFormat="1" ht="20.25" customHeight="1">
      <c r="A34" s="107"/>
      <c r="B34" s="547"/>
      <c r="C34" s="549"/>
      <c r="D34" s="549"/>
      <c r="E34" s="549"/>
      <c r="F34" s="549"/>
      <c r="G34" s="549"/>
      <c r="H34" s="549"/>
      <c r="I34" s="549"/>
      <c r="J34" s="549"/>
      <c r="K34" s="549"/>
      <c r="L34" s="531"/>
      <c r="M34" s="550" t="s">
        <v>102</v>
      </c>
      <c r="N34" s="108"/>
      <c r="O34" s="551" t="s">
        <v>28</v>
      </c>
      <c r="P34" s="107"/>
      <c r="Q34" s="23"/>
    </row>
    <row r="35" spans="1:17" s="24" customFormat="1" ht="18.75" customHeight="1">
      <c r="A35" s="107"/>
      <c r="B35" s="548"/>
      <c r="C35" s="541" t="s">
        <v>29</v>
      </c>
      <c r="D35" s="542"/>
      <c r="E35" s="541" t="s">
        <v>30</v>
      </c>
      <c r="F35" s="542"/>
      <c r="G35" s="541" t="s">
        <v>31</v>
      </c>
      <c r="H35" s="542"/>
      <c r="I35" s="543" t="s">
        <v>32</v>
      </c>
      <c r="J35" s="544"/>
      <c r="K35" s="543" t="s">
        <v>33</v>
      </c>
      <c r="L35" s="544"/>
      <c r="M35" s="541"/>
      <c r="N35" s="545" t="s">
        <v>103</v>
      </c>
      <c r="O35" s="552"/>
      <c r="P35" s="107"/>
      <c r="Q35" s="23"/>
    </row>
    <row r="36" spans="1:17" s="24" customFormat="1" ht="57" customHeight="1">
      <c r="A36" s="107"/>
      <c r="B36" s="542"/>
      <c r="C36" s="136"/>
      <c r="D36" s="137" t="s">
        <v>104</v>
      </c>
      <c r="E36" s="136"/>
      <c r="F36" s="137" t="s">
        <v>104</v>
      </c>
      <c r="G36" s="136"/>
      <c r="H36" s="137" t="s">
        <v>104</v>
      </c>
      <c r="I36" s="136"/>
      <c r="J36" s="137" t="s">
        <v>104</v>
      </c>
      <c r="K36" s="136"/>
      <c r="L36" s="137" t="s">
        <v>104</v>
      </c>
      <c r="M36" s="553"/>
      <c r="N36" s="555"/>
      <c r="O36" s="554"/>
      <c r="P36" s="107"/>
      <c r="Q36" s="23"/>
    </row>
    <row r="37" spans="1:17" s="24" customFormat="1" ht="18.75" customHeight="1">
      <c r="A37" s="107"/>
      <c r="B37" s="138" t="s">
        <v>59</v>
      </c>
      <c r="C37" s="117"/>
      <c r="D37" s="117"/>
      <c r="E37" s="117"/>
      <c r="F37" s="117"/>
      <c r="G37" s="117"/>
      <c r="H37" s="117"/>
      <c r="I37" s="117"/>
      <c r="J37" s="117"/>
      <c r="K37" s="117"/>
      <c r="L37" s="117"/>
      <c r="M37" s="118">
        <f t="shared" ref="M37:N39" si="2">SUM(C37,E37,G37,I37,K37)</f>
        <v>0</v>
      </c>
      <c r="N37" s="118">
        <f t="shared" si="2"/>
        <v>0</v>
      </c>
      <c r="O37" s="119" t="e">
        <f>+N37/M37</f>
        <v>#DIV/0!</v>
      </c>
      <c r="P37" s="107"/>
      <c r="Q37" s="23"/>
    </row>
    <row r="38" spans="1:17" s="24" customFormat="1" ht="18.75" customHeight="1">
      <c r="A38" s="107"/>
      <c r="B38" s="138" t="s">
        <v>59</v>
      </c>
      <c r="C38" s="117"/>
      <c r="D38" s="117"/>
      <c r="E38" s="117"/>
      <c r="F38" s="117"/>
      <c r="G38" s="117"/>
      <c r="H38" s="117"/>
      <c r="I38" s="117"/>
      <c r="J38" s="117"/>
      <c r="K38" s="117"/>
      <c r="L38" s="117"/>
      <c r="M38" s="118">
        <f t="shared" si="2"/>
        <v>0</v>
      </c>
      <c r="N38" s="118">
        <f t="shared" si="2"/>
        <v>0</v>
      </c>
      <c r="O38" s="119" t="e">
        <f>+N38/M38</f>
        <v>#DIV/0!</v>
      </c>
      <c r="P38" s="107"/>
      <c r="Q38" s="23"/>
    </row>
    <row r="39" spans="1:17" s="24" customFormat="1" ht="18.75" customHeight="1">
      <c r="A39" s="107"/>
      <c r="B39" s="138" t="s">
        <v>59</v>
      </c>
      <c r="C39" s="117"/>
      <c r="D39" s="117"/>
      <c r="E39" s="117"/>
      <c r="F39" s="117"/>
      <c r="G39" s="117"/>
      <c r="H39" s="117"/>
      <c r="I39" s="117"/>
      <c r="J39" s="117"/>
      <c r="K39" s="117"/>
      <c r="L39" s="117"/>
      <c r="M39" s="118">
        <f t="shared" si="2"/>
        <v>0</v>
      </c>
      <c r="N39" s="118">
        <f t="shared" si="2"/>
        <v>0</v>
      </c>
      <c r="O39" s="119" t="e">
        <f>+N39/M39</f>
        <v>#DIV/0!</v>
      </c>
      <c r="P39" s="107"/>
      <c r="Q39" s="23"/>
    </row>
    <row r="40" spans="1:17" s="24" customFormat="1" ht="18.75" customHeight="1">
      <c r="A40" s="107"/>
      <c r="B40" s="537" t="s">
        <v>105</v>
      </c>
      <c r="C40" s="537"/>
      <c r="D40" s="537"/>
      <c r="E40" s="537"/>
      <c r="F40" s="537"/>
      <c r="G40" s="537"/>
      <c r="H40" s="537"/>
      <c r="I40" s="537"/>
      <c r="J40" s="122"/>
      <c r="K40" s="123"/>
      <c r="L40" s="123"/>
      <c r="M40" s="532" t="s">
        <v>48</v>
      </c>
      <c r="N40" s="532"/>
      <c r="O40" s="124" t="e">
        <f>SUM(O37:O39)</f>
        <v>#DIV/0!</v>
      </c>
      <c r="P40" s="107"/>
      <c r="Q40" s="23"/>
    </row>
    <row r="41" spans="1:17" s="24" customFormat="1" ht="18.75" customHeight="1">
      <c r="A41" s="107"/>
      <c r="B41" s="538" t="s">
        <v>109</v>
      </c>
      <c r="C41" s="538"/>
      <c r="D41" s="538"/>
      <c r="E41" s="538"/>
      <c r="F41" s="538"/>
      <c r="G41" s="538"/>
      <c r="H41" s="538"/>
      <c r="I41" s="538"/>
      <c r="J41" s="538"/>
      <c r="K41" s="538"/>
      <c r="L41" s="123"/>
      <c r="M41" s="532" t="s">
        <v>51</v>
      </c>
      <c r="N41" s="532"/>
      <c r="O41" s="126" t="e">
        <f>O40/3</f>
        <v>#DIV/0!</v>
      </c>
      <c r="P41" s="107"/>
      <c r="Q41" s="23"/>
    </row>
    <row r="42" spans="1:17" s="24" customFormat="1" ht="18.75" customHeight="1">
      <c r="A42" s="107"/>
      <c r="B42" s="538"/>
      <c r="C42" s="538"/>
      <c r="D42" s="538"/>
      <c r="E42" s="538"/>
      <c r="F42" s="538"/>
      <c r="G42" s="538"/>
      <c r="H42" s="538"/>
      <c r="I42" s="538"/>
      <c r="J42" s="538"/>
      <c r="K42" s="538"/>
      <c r="L42" s="123"/>
      <c r="M42" s="532" t="s">
        <v>106</v>
      </c>
      <c r="N42" s="532"/>
      <c r="O42" s="129" t="s">
        <v>107</v>
      </c>
      <c r="P42" s="107"/>
      <c r="Q42" s="23"/>
    </row>
    <row r="43" spans="1:17" s="24" customFormat="1" ht="18.75" customHeight="1">
      <c r="A43" s="107"/>
      <c r="B43" s="127"/>
      <c r="C43" s="123"/>
      <c r="D43" s="123"/>
      <c r="E43" s="123"/>
      <c r="F43" s="123"/>
      <c r="G43" s="139"/>
      <c r="H43" s="123"/>
      <c r="I43" s="123"/>
      <c r="J43" s="123"/>
      <c r="K43" s="123"/>
      <c r="L43" s="123"/>
      <c r="M43" s="130" t="s">
        <v>54</v>
      </c>
      <c r="N43" s="556" t="e">
        <f>IF(O41&gt;=20%,"要件を満たしています","要件を満たしていません")</f>
        <v>#DIV/0!</v>
      </c>
      <c r="O43" s="556"/>
      <c r="P43" s="107"/>
      <c r="Q43" s="23"/>
    </row>
    <row r="44" spans="1:17" s="24" customFormat="1" ht="6.75" customHeight="1">
      <c r="A44" s="107"/>
      <c r="B44" s="127"/>
      <c r="C44" s="123"/>
      <c r="D44" s="123"/>
      <c r="E44" s="123"/>
      <c r="F44" s="123"/>
      <c r="G44" s="139"/>
      <c r="H44" s="123"/>
      <c r="I44" s="123"/>
      <c r="J44" s="123"/>
      <c r="K44" s="123"/>
      <c r="L44" s="123"/>
      <c r="M44" s="140"/>
      <c r="N44" s="140"/>
      <c r="O44" s="140"/>
      <c r="P44" s="107"/>
      <c r="Q44" s="23"/>
    </row>
    <row r="45" spans="1:17" ht="7.5" customHeight="1">
      <c r="A45" s="102"/>
      <c r="B45" s="102"/>
      <c r="C45" s="102"/>
      <c r="D45" s="102"/>
      <c r="E45" s="102"/>
      <c r="F45" s="102"/>
      <c r="G45" s="102"/>
      <c r="H45" s="102"/>
      <c r="I45" s="102"/>
      <c r="J45" s="102"/>
      <c r="K45" s="102"/>
      <c r="L45" s="102"/>
      <c r="M45" s="102"/>
      <c r="N45" s="102"/>
      <c r="O45" s="103"/>
      <c r="P45" s="102"/>
    </row>
    <row r="46" spans="1:17" ht="18" customHeight="1">
      <c r="A46" s="102"/>
      <c r="B46" s="102"/>
      <c r="C46" s="102"/>
      <c r="D46" s="102"/>
      <c r="E46" s="102"/>
      <c r="F46" s="102"/>
      <c r="G46" s="102"/>
      <c r="H46" s="102"/>
      <c r="I46" s="102"/>
      <c r="J46" s="102"/>
      <c r="K46" s="102"/>
      <c r="L46" s="102"/>
      <c r="M46" s="102"/>
      <c r="N46" s="102"/>
      <c r="O46" s="103"/>
      <c r="P46" s="102"/>
    </row>
    <row r="47" spans="1:17" ht="18" customHeight="1">
      <c r="A47" s="102"/>
    </row>
    <row r="48" spans="1:17" ht="18" customHeight="1">
      <c r="A48" s="102"/>
    </row>
    <row r="49" spans="1:1" ht="18" customHeight="1">
      <c r="A49" s="102"/>
    </row>
    <row r="50" spans="1:1" ht="18" customHeight="1">
      <c r="A50" s="102"/>
    </row>
    <row r="51" spans="1:1" ht="18" customHeight="1">
      <c r="A51" s="102"/>
    </row>
    <row r="52" spans="1:1" ht="18" customHeight="1">
      <c r="A52" s="102"/>
    </row>
    <row r="53" spans="1:1" ht="18" customHeight="1">
      <c r="A53" s="102"/>
    </row>
    <row r="54" spans="1:1" ht="18" customHeight="1">
      <c r="A54" s="102"/>
    </row>
    <row r="55" spans="1:1" ht="18" customHeight="1">
      <c r="A55" s="102"/>
    </row>
    <row r="56" spans="1:1" ht="18" customHeight="1">
      <c r="A56" s="102"/>
    </row>
    <row r="57" spans="1:1" ht="18" customHeight="1">
      <c r="A57" s="102"/>
    </row>
    <row r="58" spans="1:1" ht="18" customHeight="1">
      <c r="A58" s="102"/>
    </row>
    <row r="59" spans="1:1" ht="18" customHeight="1">
      <c r="A59" s="102"/>
    </row>
    <row r="60" spans="1:1" ht="18" customHeight="1">
      <c r="A60" s="102"/>
    </row>
    <row r="61" spans="1:1" ht="18" customHeight="1">
      <c r="A61" s="102"/>
    </row>
    <row r="62" spans="1:1" ht="18" customHeight="1">
      <c r="A62" s="102"/>
    </row>
    <row r="63" spans="1:1" ht="18" customHeight="1">
      <c r="A63" s="102"/>
    </row>
    <row r="64" spans="1:1" ht="18" customHeight="1">
      <c r="A64" s="102"/>
    </row>
    <row r="65" spans="1:1" ht="18" customHeight="1">
      <c r="A65" s="102"/>
    </row>
    <row r="66" spans="1:1" ht="18" customHeight="1">
      <c r="A66" s="102"/>
    </row>
    <row r="67" spans="1:1" ht="18" customHeight="1">
      <c r="A67" s="102"/>
    </row>
    <row r="68" spans="1:1" ht="18" customHeight="1">
      <c r="A68" s="102"/>
    </row>
    <row r="69" spans="1:1" ht="18" customHeight="1">
      <c r="A69" s="102"/>
    </row>
    <row r="70" spans="1:1" ht="18" customHeight="1">
      <c r="A70" s="102"/>
    </row>
    <row r="71" spans="1:1" ht="18" customHeight="1">
      <c r="A71" s="102"/>
    </row>
    <row r="72" spans="1:1" ht="18" customHeight="1">
      <c r="A72" s="102"/>
    </row>
    <row r="73" spans="1:1" ht="18" customHeight="1">
      <c r="A73" s="102"/>
    </row>
    <row r="74" spans="1:1" ht="18" customHeight="1">
      <c r="A74" s="102"/>
    </row>
    <row r="75" spans="1:1" ht="18" customHeight="1">
      <c r="A75" s="102"/>
    </row>
    <row r="76" spans="1:1" ht="18" customHeight="1">
      <c r="A76" s="102"/>
    </row>
    <row r="77" spans="1:1" ht="18" customHeight="1">
      <c r="A77" s="102"/>
    </row>
    <row r="78" spans="1:1" ht="18" customHeight="1">
      <c r="A78" s="102"/>
    </row>
    <row r="79" spans="1:1" ht="18" customHeight="1">
      <c r="A79" s="102"/>
    </row>
    <row r="80" spans="1:1" ht="18" customHeight="1">
      <c r="A80" s="102"/>
    </row>
    <row r="81" spans="1:1" ht="18" customHeight="1">
      <c r="A81" s="102"/>
    </row>
    <row r="82" spans="1:1" ht="18" customHeight="1">
      <c r="A82" s="102"/>
    </row>
  </sheetData>
  <mergeCells count="39">
    <mergeCell ref="M41:N41"/>
    <mergeCell ref="M42:N42"/>
    <mergeCell ref="M28:N28"/>
    <mergeCell ref="N29:O29"/>
    <mergeCell ref="N43:O43"/>
    <mergeCell ref="B34:B36"/>
    <mergeCell ref="C34:L34"/>
    <mergeCell ref="M34:M36"/>
    <mergeCell ref="O34:O36"/>
    <mergeCell ref="C35:D35"/>
    <mergeCell ref="E35:F35"/>
    <mergeCell ref="G35:H35"/>
    <mergeCell ref="I35:J35"/>
    <mergeCell ref="K35:L35"/>
    <mergeCell ref="N35:N36"/>
    <mergeCell ref="B40:I40"/>
    <mergeCell ref="M40:N40"/>
    <mergeCell ref="B41:K42"/>
    <mergeCell ref="J32:O33"/>
    <mergeCell ref="E11:F11"/>
    <mergeCell ref="G11:H11"/>
    <mergeCell ref="I11:J11"/>
    <mergeCell ref="K11:L11"/>
    <mergeCell ref="N11:N12"/>
    <mergeCell ref="B25:I25"/>
    <mergeCell ref="M25:N25"/>
    <mergeCell ref="B10:B12"/>
    <mergeCell ref="C10:L10"/>
    <mergeCell ref="M10:M12"/>
    <mergeCell ref="O10:O12"/>
    <mergeCell ref="C11:D11"/>
    <mergeCell ref="B26:K27"/>
    <mergeCell ref="M26:N26"/>
    <mergeCell ref="M27:N27"/>
    <mergeCell ref="L3:O3"/>
    <mergeCell ref="J4:K4"/>
    <mergeCell ref="L4:O4"/>
    <mergeCell ref="J5:K5"/>
    <mergeCell ref="L5:O5"/>
  </mergeCells>
  <phoneticPr fontId="3"/>
  <conditionalFormatting sqref="N29:O29">
    <cfRule type="cellIs" dxfId="7" priority="3" stopIfTrue="1" operator="equal">
      <formula>"要件を満たしていません"</formula>
    </cfRule>
    <cfRule type="containsText" dxfId="6" priority="4" stopIfTrue="1" operator="containsText" text="要件を満たしていません">
      <formula>NOT(ISERROR(SEARCH("要件を満たしていません",N29)))</formula>
    </cfRule>
  </conditionalFormatting>
  <conditionalFormatting sqref="N43:O44">
    <cfRule type="cellIs" dxfId="5" priority="1" stopIfTrue="1" operator="equal">
      <formula>"要件を満たしていません"</formula>
    </cfRule>
    <cfRule type="containsText" dxfId="4" priority="2" stopIfTrue="1" operator="containsText" text="要件を満たしていません">
      <formula>NOT(ISERROR(SEARCH("要件を満たしていません",N43)))</formula>
    </cfRule>
  </conditionalFormatting>
  <printOptions horizontalCentered="1" verticalCentered="1"/>
  <pageMargins left="0.35433070866141736" right="0.19685039370078741" top="0.43307086614173229" bottom="0.23622047244094491" header="0.39370078740157483" footer="0.19685039370078741"/>
  <pageSetup paperSize="9" scale="6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0"/>
  <sheetViews>
    <sheetView view="pageBreakPreview" zoomScale="85" zoomScaleNormal="75" workbookViewId="0">
      <selection activeCell="C3" sqref="C3"/>
    </sheetView>
  </sheetViews>
  <sheetFormatPr defaultRowHeight="18" customHeight="1"/>
  <cols>
    <col min="1" max="1" width="2.25" style="2" customWidth="1"/>
    <col min="2" max="2" width="9.375" style="2" customWidth="1"/>
    <col min="3" max="7" width="11.875" style="2" customWidth="1"/>
    <col min="8" max="8" width="12.625" style="2" customWidth="1"/>
    <col min="9" max="9" width="13.75" style="2" customWidth="1"/>
    <col min="10" max="10" width="10.5" style="4" customWidth="1"/>
    <col min="11" max="11" width="2.25" style="5" customWidth="1"/>
    <col min="12" max="16384" width="9" style="5"/>
  </cols>
  <sheetData>
    <row r="1" spans="1:12" ht="26.25" customHeight="1">
      <c r="B1" s="3" t="s">
        <v>368</v>
      </c>
    </row>
    <row r="2" spans="1:12" s="9" customFormat="1" ht="24">
      <c r="A2" s="6" t="s">
        <v>23</v>
      </c>
      <c r="B2" s="7"/>
      <c r="C2" s="7"/>
      <c r="D2" s="8"/>
      <c r="E2" s="8"/>
      <c r="F2" s="8"/>
      <c r="G2" s="8"/>
      <c r="H2" s="8"/>
      <c r="I2" s="8"/>
      <c r="J2" s="8"/>
    </row>
    <row r="3" spans="1:12" s="9" customFormat="1" ht="9" customHeight="1">
      <c r="A3" s="10"/>
      <c r="B3" s="7"/>
      <c r="C3" s="7"/>
      <c r="D3" s="8"/>
      <c r="E3" s="8"/>
      <c r="F3" s="8"/>
      <c r="G3" s="8"/>
      <c r="H3" s="8"/>
      <c r="I3" s="8"/>
      <c r="J3" s="8"/>
    </row>
    <row r="4" spans="1:12" s="9" customFormat="1" ht="24">
      <c r="A4" s="10"/>
      <c r="B4" s="7"/>
      <c r="C4" s="7"/>
      <c r="D4" s="8"/>
      <c r="E4" s="8"/>
      <c r="F4" s="11" t="s">
        <v>24</v>
      </c>
      <c r="G4" s="559"/>
      <c r="H4" s="560"/>
      <c r="I4" s="560"/>
      <c r="J4" s="561"/>
    </row>
    <row r="5" spans="1:12" s="9" customFormat="1" ht="24">
      <c r="A5" s="10"/>
      <c r="B5" s="7"/>
      <c r="C5" s="7"/>
      <c r="D5" s="8"/>
      <c r="E5" s="8"/>
      <c r="F5" s="11" t="s">
        <v>25</v>
      </c>
      <c r="G5" s="562"/>
      <c r="H5" s="563"/>
      <c r="I5" s="563"/>
      <c r="J5" s="564"/>
    </row>
    <row r="6" spans="1:12" s="17" customFormat="1" ht="24">
      <c r="A6" s="12"/>
      <c r="B6" s="13"/>
      <c r="C6" s="13"/>
      <c r="D6" s="14"/>
      <c r="E6" s="14"/>
      <c r="F6" s="15"/>
      <c r="G6" s="15"/>
      <c r="H6" s="15"/>
      <c r="I6" s="15"/>
      <c r="J6" s="15"/>
      <c r="K6" s="16"/>
      <c r="L6" s="16"/>
    </row>
    <row r="7" spans="1:12" ht="18" customHeight="1">
      <c r="A7" s="18"/>
      <c r="B7" s="565" t="s">
        <v>26</v>
      </c>
      <c r="C7" s="565"/>
      <c r="D7" s="565"/>
      <c r="E7" s="565"/>
      <c r="F7" s="565"/>
      <c r="G7" s="565"/>
      <c r="H7" s="565"/>
      <c r="I7" s="565"/>
      <c r="J7" s="19"/>
      <c r="K7" s="20"/>
      <c r="L7" s="20"/>
    </row>
    <row r="8" spans="1:12" ht="18" customHeight="1">
      <c r="A8" s="18"/>
      <c r="B8" s="565"/>
      <c r="C8" s="565"/>
      <c r="D8" s="565"/>
      <c r="E8" s="565"/>
      <c r="F8" s="565"/>
      <c r="G8" s="565"/>
      <c r="H8" s="565"/>
      <c r="I8" s="565"/>
      <c r="J8" s="19"/>
      <c r="K8" s="20"/>
      <c r="L8" s="20"/>
    </row>
    <row r="9" spans="1:12" s="24" customFormat="1" ht="21" customHeight="1">
      <c r="A9" s="21"/>
      <c r="B9" s="566"/>
      <c r="C9" s="568"/>
      <c r="D9" s="569"/>
      <c r="E9" s="569"/>
      <c r="F9" s="569"/>
      <c r="G9" s="570"/>
      <c r="H9" s="571" t="s">
        <v>27</v>
      </c>
      <c r="I9" s="22"/>
      <c r="J9" s="573" t="s">
        <v>28</v>
      </c>
      <c r="K9" s="23"/>
      <c r="L9" s="23"/>
    </row>
    <row r="10" spans="1:12" s="24" customFormat="1" ht="45.75" customHeight="1" thickBot="1">
      <c r="A10" s="21"/>
      <c r="B10" s="567"/>
      <c r="C10" s="25" t="s">
        <v>29</v>
      </c>
      <c r="D10" s="25" t="s">
        <v>30</v>
      </c>
      <c r="E10" s="25" t="s">
        <v>31</v>
      </c>
      <c r="F10" s="25" t="s">
        <v>32</v>
      </c>
      <c r="G10" s="25" t="s">
        <v>33</v>
      </c>
      <c r="H10" s="572"/>
      <c r="I10" s="26" t="s">
        <v>34</v>
      </c>
      <c r="J10" s="574"/>
      <c r="K10" s="23"/>
      <c r="L10" s="23"/>
    </row>
    <row r="11" spans="1:12" s="24" customFormat="1" ht="23.25" customHeight="1" thickBot="1">
      <c r="A11" s="21"/>
      <c r="B11" s="27" t="s">
        <v>35</v>
      </c>
      <c r="C11" s="28">
        <v>40</v>
      </c>
      <c r="D11" s="28">
        <v>50</v>
      </c>
      <c r="E11" s="28">
        <v>60</v>
      </c>
      <c r="F11" s="28">
        <v>30</v>
      </c>
      <c r="G11" s="28">
        <v>30</v>
      </c>
      <c r="H11" s="28">
        <f>SUM(C11,D11,E11,F11,G11)</f>
        <v>210</v>
      </c>
      <c r="I11" s="28">
        <f t="shared" ref="I11" si="0">SUM(E11:G11)</f>
        <v>120</v>
      </c>
      <c r="J11" s="29">
        <f>+I11/H11</f>
        <v>0.5714285714285714</v>
      </c>
      <c r="K11" s="23"/>
      <c r="L11" s="23"/>
    </row>
    <row r="12" spans="1:12" s="24" customFormat="1" ht="23.25" customHeight="1">
      <c r="A12" s="21"/>
      <c r="B12" s="30" t="s">
        <v>36</v>
      </c>
      <c r="C12" s="31"/>
      <c r="D12" s="31"/>
      <c r="E12" s="31"/>
      <c r="F12" s="31"/>
      <c r="G12" s="31"/>
      <c r="H12" s="32">
        <f>SUM(C12:G12)</f>
        <v>0</v>
      </c>
      <c r="I12" s="32">
        <f t="shared" ref="I12:I22" si="1">SUM(E12:G12)</f>
        <v>0</v>
      </c>
      <c r="J12" s="33" t="e">
        <f>+I12/H12</f>
        <v>#DIV/0!</v>
      </c>
      <c r="K12" s="23"/>
      <c r="L12" s="23"/>
    </row>
    <row r="13" spans="1:12" s="24" customFormat="1" ht="23.25" customHeight="1">
      <c r="A13" s="21"/>
      <c r="B13" s="34" t="s">
        <v>37</v>
      </c>
      <c r="C13" s="31"/>
      <c r="D13" s="31"/>
      <c r="E13" s="31"/>
      <c r="F13" s="31"/>
      <c r="G13" s="31"/>
      <c r="H13" s="32">
        <f t="shared" ref="H13:H22" si="2">SUM(C13:G13)</f>
        <v>0</v>
      </c>
      <c r="I13" s="32">
        <f t="shared" si="1"/>
        <v>0</v>
      </c>
      <c r="J13" s="33" t="e">
        <f t="shared" ref="J13:J22" si="3">+I13/H13</f>
        <v>#DIV/0!</v>
      </c>
      <c r="K13" s="23"/>
      <c r="L13" s="23"/>
    </row>
    <row r="14" spans="1:12" s="24" customFormat="1" ht="23.25" customHeight="1">
      <c r="A14" s="21"/>
      <c r="B14" s="35" t="s">
        <v>38</v>
      </c>
      <c r="C14" s="31"/>
      <c r="D14" s="31"/>
      <c r="E14" s="31"/>
      <c r="F14" s="31"/>
      <c r="G14" s="31"/>
      <c r="H14" s="32">
        <f t="shared" si="2"/>
        <v>0</v>
      </c>
      <c r="I14" s="32">
        <f t="shared" si="1"/>
        <v>0</v>
      </c>
      <c r="J14" s="33" t="e">
        <f t="shared" si="3"/>
        <v>#DIV/0!</v>
      </c>
      <c r="K14" s="23"/>
      <c r="L14" s="23"/>
    </row>
    <row r="15" spans="1:12" s="24" customFormat="1" ht="23.25" customHeight="1">
      <c r="A15" s="21"/>
      <c r="B15" s="34" t="s">
        <v>39</v>
      </c>
      <c r="C15" s="31"/>
      <c r="D15" s="31"/>
      <c r="E15" s="31"/>
      <c r="F15" s="31"/>
      <c r="G15" s="31"/>
      <c r="H15" s="32">
        <f t="shared" si="2"/>
        <v>0</v>
      </c>
      <c r="I15" s="32">
        <f t="shared" si="1"/>
        <v>0</v>
      </c>
      <c r="J15" s="33" t="e">
        <f t="shared" si="3"/>
        <v>#DIV/0!</v>
      </c>
      <c r="K15" s="23"/>
      <c r="L15" s="23"/>
    </row>
    <row r="16" spans="1:12" s="24" customFormat="1" ht="23.25" customHeight="1">
      <c r="A16" s="21"/>
      <c r="B16" s="35" t="s">
        <v>40</v>
      </c>
      <c r="C16" s="31"/>
      <c r="D16" s="31"/>
      <c r="E16" s="31"/>
      <c r="F16" s="31"/>
      <c r="G16" s="31"/>
      <c r="H16" s="32">
        <f t="shared" si="2"/>
        <v>0</v>
      </c>
      <c r="I16" s="32">
        <f t="shared" si="1"/>
        <v>0</v>
      </c>
      <c r="J16" s="33" t="e">
        <f t="shared" si="3"/>
        <v>#DIV/0!</v>
      </c>
      <c r="K16" s="23"/>
      <c r="L16" s="23"/>
    </row>
    <row r="17" spans="1:12" s="24" customFormat="1" ht="23.25" customHeight="1">
      <c r="A17" s="21"/>
      <c r="B17" s="34" t="s">
        <v>41</v>
      </c>
      <c r="C17" s="31"/>
      <c r="D17" s="31"/>
      <c r="E17" s="31"/>
      <c r="F17" s="31"/>
      <c r="G17" s="31"/>
      <c r="H17" s="32">
        <f t="shared" si="2"/>
        <v>0</v>
      </c>
      <c r="I17" s="32">
        <f t="shared" si="1"/>
        <v>0</v>
      </c>
      <c r="J17" s="33" t="e">
        <f t="shared" si="3"/>
        <v>#DIV/0!</v>
      </c>
      <c r="K17" s="23"/>
      <c r="L17" s="23"/>
    </row>
    <row r="18" spans="1:12" s="24" customFormat="1" ht="23.25" customHeight="1">
      <c r="A18" s="21"/>
      <c r="B18" s="35" t="s">
        <v>42</v>
      </c>
      <c r="C18" s="31"/>
      <c r="D18" s="31"/>
      <c r="E18" s="31"/>
      <c r="F18" s="31"/>
      <c r="G18" s="31"/>
      <c r="H18" s="32">
        <f t="shared" si="2"/>
        <v>0</v>
      </c>
      <c r="I18" s="32">
        <f t="shared" si="1"/>
        <v>0</v>
      </c>
      <c r="J18" s="33" t="e">
        <f t="shared" si="3"/>
        <v>#DIV/0!</v>
      </c>
      <c r="K18" s="23"/>
      <c r="L18" s="23"/>
    </row>
    <row r="19" spans="1:12" s="24" customFormat="1" ht="23.25" customHeight="1">
      <c r="A19" s="21"/>
      <c r="B19" s="34" t="s">
        <v>43</v>
      </c>
      <c r="C19" s="31"/>
      <c r="D19" s="31"/>
      <c r="E19" s="31"/>
      <c r="F19" s="31"/>
      <c r="G19" s="31"/>
      <c r="H19" s="32">
        <f t="shared" si="2"/>
        <v>0</v>
      </c>
      <c r="I19" s="32">
        <f t="shared" si="1"/>
        <v>0</v>
      </c>
      <c r="J19" s="33" t="e">
        <f t="shared" si="3"/>
        <v>#DIV/0!</v>
      </c>
      <c r="K19" s="23"/>
      <c r="L19" s="23"/>
    </row>
    <row r="20" spans="1:12" s="24" customFormat="1" ht="23.25" customHeight="1">
      <c r="A20" s="21"/>
      <c r="B20" s="35" t="s">
        <v>44</v>
      </c>
      <c r="C20" s="31"/>
      <c r="D20" s="31"/>
      <c r="E20" s="31"/>
      <c r="F20" s="31"/>
      <c r="G20" s="31"/>
      <c r="H20" s="32">
        <f t="shared" si="2"/>
        <v>0</v>
      </c>
      <c r="I20" s="32">
        <f t="shared" si="1"/>
        <v>0</v>
      </c>
      <c r="J20" s="33" t="e">
        <f t="shared" si="3"/>
        <v>#DIV/0!</v>
      </c>
      <c r="K20" s="23"/>
      <c r="L20" s="23"/>
    </row>
    <row r="21" spans="1:12" s="24" customFormat="1" ht="23.25" customHeight="1">
      <c r="A21" s="21"/>
      <c r="B21" s="34" t="s">
        <v>45</v>
      </c>
      <c r="C21" s="31"/>
      <c r="D21" s="31"/>
      <c r="E21" s="31"/>
      <c r="F21" s="31"/>
      <c r="G21" s="31"/>
      <c r="H21" s="32">
        <f t="shared" si="2"/>
        <v>0</v>
      </c>
      <c r="I21" s="32">
        <f t="shared" si="1"/>
        <v>0</v>
      </c>
      <c r="J21" s="33" t="e">
        <f t="shared" si="3"/>
        <v>#DIV/0!</v>
      </c>
      <c r="K21" s="23"/>
      <c r="L21" s="23"/>
    </row>
    <row r="22" spans="1:12" s="24" customFormat="1" ht="23.25" customHeight="1">
      <c r="A22" s="21"/>
      <c r="B22" s="35" t="s">
        <v>46</v>
      </c>
      <c r="C22" s="31"/>
      <c r="D22" s="31"/>
      <c r="E22" s="31"/>
      <c r="F22" s="31"/>
      <c r="G22" s="31"/>
      <c r="H22" s="32">
        <f t="shared" si="2"/>
        <v>0</v>
      </c>
      <c r="I22" s="32">
        <f t="shared" si="1"/>
        <v>0</v>
      </c>
      <c r="J22" s="33" t="e">
        <f t="shared" si="3"/>
        <v>#DIV/0!</v>
      </c>
      <c r="K22" s="23"/>
      <c r="L22" s="23"/>
    </row>
    <row r="23" spans="1:12" s="24" customFormat="1" ht="23.25" customHeight="1">
      <c r="A23" s="21"/>
      <c r="B23" s="36" t="s">
        <v>47</v>
      </c>
      <c r="C23" s="37"/>
      <c r="D23" s="37"/>
      <c r="E23" s="37"/>
      <c r="F23" s="37"/>
      <c r="G23" s="21"/>
      <c r="H23" s="575" t="s">
        <v>48</v>
      </c>
      <c r="I23" s="575"/>
      <c r="J23" s="38" t="e">
        <f>SUM(J12:J22)</f>
        <v>#DIV/0!</v>
      </c>
      <c r="K23" s="23"/>
      <c r="L23" s="23"/>
    </row>
    <row r="24" spans="1:12" s="24" customFormat="1" ht="23.25" customHeight="1">
      <c r="A24" s="21"/>
      <c r="B24" s="529" t="s">
        <v>49</v>
      </c>
      <c r="C24" s="529"/>
      <c r="D24" s="529"/>
      <c r="E24" s="529"/>
      <c r="F24" s="529"/>
      <c r="G24" s="576"/>
      <c r="H24" s="568" t="s">
        <v>50</v>
      </c>
      <c r="I24" s="570"/>
      <c r="J24" s="39"/>
      <c r="K24" s="23"/>
      <c r="L24" s="23"/>
    </row>
    <row r="25" spans="1:12" s="24" customFormat="1" ht="23.25" customHeight="1">
      <c r="A25" s="21"/>
      <c r="B25" s="529"/>
      <c r="C25" s="529"/>
      <c r="D25" s="529"/>
      <c r="E25" s="529"/>
      <c r="F25" s="529"/>
      <c r="G25" s="576"/>
      <c r="H25" s="575" t="s">
        <v>51</v>
      </c>
      <c r="I25" s="575"/>
      <c r="J25" s="40" t="e">
        <f>ROUNDDOWN(J23/J24,2)</f>
        <v>#DIV/0!</v>
      </c>
      <c r="K25" s="23"/>
      <c r="L25" s="23"/>
    </row>
    <row r="26" spans="1:12" s="24" customFormat="1" ht="23.25" customHeight="1" thickBot="1">
      <c r="A26" s="21"/>
      <c r="B26" s="41"/>
      <c r="C26" s="21"/>
      <c r="D26" s="21"/>
      <c r="E26" s="42"/>
      <c r="F26" s="21"/>
      <c r="G26" s="21"/>
      <c r="H26" s="575" t="s">
        <v>52</v>
      </c>
      <c r="I26" s="577"/>
      <c r="J26" s="43" t="s">
        <v>53</v>
      </c>
      <c r="K26" s="23"/>
      <c r="L26" s="23"/>
    </row>
    <row r="27" spans="1:12" s="24" customFormat="1" ht="23.25" customHeight="1" thickBot="1">
      <c r="A27" s="21"/>
      <c r="B27" s="41"/>
      <c r="C27" s="21"/>
      <c r="D27" s="21"/>
      <c r="E27" s="42"/>
      <c r="F27" s="21"/>
      <c r="G27" s="21"/>
      <c r="H27" s="44" t="s">
        <v>54</v>
      </c>
      <c r="I27" s="557" t="e">
        <f>IF(J25&gt;=30%,"算定できます","算定できません")</f>
        <v>#DIV/0!</v>
      </c>
      <c r="J27" s="558"/>
      <c r="K27" s="23"/>
      <c r="L27" s="23"/>
    </row>
    <row r="28" spans="1:12" s="24" customFormat="1" ht="18" customHeight="1">
      <c r="A28" s="21"/>
      <c r="B28" s="41"/>
      <c r="C28" s="21"/>
      <c r="D28" s="21"/>
      <c r="E28" s="21"/>
      <c r="F28" s="21"/>
      <c r="G28" s="21"/>
      <c r="H28" s="21"/>
      <c r="I28" s="21"/>
      <c r="J28" s="45"/>
      <c r="K28" s="23"/>
      <c r="L28" s="23"/>
    </row>
    <row r="29" spans="1:12" ht="18" customHeight="1">
      <c r="A29" s="18"/>
      <c r="B29" s="41"/>
      <c r="C29" s="18"/>
      <c r="D29" s="18"/>
      <c r="E29" s="18"/>
      <c r="F29" s="18"/>
      <c r="G29" s="18"/>
      <c r="H29" s="18"/>
      <c r="I29" s="18"/>
      <c r="J29" s="19"/>
      <c r="K29" s="20"/>
      <c r="L29" s="20"/>
    </row>
    <row r="30" spans="1:12" ht="21.75" customHeight="1">
      <c r="A30" s="18"/>
      <c r="B30" s="578" t="s">
        <v>55</v>
      </c>
      <c r="C30" s="579"/>
      <c r="D30" s="579"/>
      <c r="E30" s="579"/>
      <c r="F30" s="580" t="s">
        <v>56</v>
      </c>
      <c r="G30" s="580"/>
      <c r="H30" s="580"/>
      <c r="I30" s="580"/>
      <c r="J30" s="580"/>
      <c r="K30" s="20"/>
      <c r="L30" s="20"/>
    </row>
    <row r="31" spans="1:12" ht="21.75" customHeight="1">
      <c r="A31" s="18"/>
      <c r="B31" s="579"/>
      <c r="C31" s="579"/>
      <c r="D31" s="579"/>
      <c r="E31" s="579"/>
      <c r="F31" s="581"/>
      <c r="G31" s="581"/>
      <c r="H31" s="581"/>
      <c r="I31" s="581"/>
      <c r="J31" s="581"/>
      <c r="K31" s="20"/>
      <c r="L31" s="20"/>
    </row>
    <row r="32" spans="1:12" s="24" customFormat="1" ht="21.75" customHeight="1">
      <c r="A32" s="21"/>
      <c r="B32" s="566"/>
      <c r="C32" s="569"/>
      <c r="D32" s="569"/>
      <c r="E32" s="569"/>
      <c r="F32" s="569"/>
      <c r="G32" s="570"/>
      <c r="H32" s="571" t="s">
        <v>27</v>
      </c>
      <c r="I32" s="22"/>
      <c r="J32" s="584" t="s">
        <v>57</v>
      </c>
      <c r="K32" s="23"/>
      <c r="L32" s="23"/>
    </row>
    <row r="33" spans="1:12" s="24" customFormat="1" ht="21.75" customHeight="1">
      <c r="A33" s="21"/>
      <c r="B33" s="567"/>
      <c r="C33" s="587" t="s">
        <v>29</v>
      </c>
      <c r="D33" s="587" t="s">
        <v>30</v>
      </c>
      <c r="E33" s="587" t="s">
        <v>31</v>
      </c>
      <c r="F33" s="587" t="s">
        <v>32</v>
      </c>
      <c r="G33" s="587" t="s">
        <v>33</v>
      </c>
      <c r="H33" s="572"/>
      <c r="I33" s="588" t="s">
        <v>34</v>
      </c>
      <c r="J33" s="585"/>
      <c r="K33" s="23"/>
      <c r="L33" s="23"/>
    </row>
    <row r="34" spans="1:12" s="24" customFormat="1" ht="21.75" customHeight="1">
      <c r="A34" s="21"/>
      <c r="B34" s="582"/>
      <c r="C34" s="583"/>
      <c r="D34" s="583"/>
      <c r="E34" s="583"/>
      <c r="F34" s="583"/>
      <c r="G34" s="583"/>
      <c r="H34" s="583"/>
      <c r="I34" s="589"/>
      <c r="J34" s="586"/>
      <c r="K34" s="23"/>
      <c r="L34" s="23"/>
    </row>
    <row r="35" spans="1:12" s="24" customFormat="1" ht="23.25" customHeight="1">
      <c r="A35" s="21"/>
      <c r="B35" s="46" t="s">
        <v>58</v>
      </c>
      <c r="C35" s="31"/>
      <c r="D35" s="31"/>
      <c r="E35" s="31"/>
      <c r="F35" s="31"/>
      <c r="G35" s="31"/>
      <c r="H35" s="47">
        <f>SUM(C35:G35)</f>
        <v>0</v>
      </c>
      <c r="I35" s="32">
        <f>SUM(E35:G35)</f>
        <v>0</v>
      </c>
      <c r="J35" s="48" t="e">
        <f>+I35/H35</f>
        <v>#DIV/0!</v>
      </c>
      <c r="K35" s="23"/>
      <c r="L35" s="23"/>
    </row>
    <row r="36" spans="1:12" s="24" customFormat="1" ht="23.25" customHeight="1">
      <c r="A36" s="21"/>
      <c r="B36" s="49" t="s">
        <v>59</v>
      </c>
      <c r="C36" s="31"/>
      <c r="D36" s="31"/>
      <c r="E36" s="31"/>
      <c r="F36" s="31"/>
      <c r="G36" s="31"/>
      <c r="H36" s="47">
        <f>SUM(C36:G36)</f>
        <v>0</v>
      </c>
      <c r="I36" s="32">
        <f>SUM(E36:G36)</f>
        <v>0</v>
      </c>
      <c r="J36" s="48" t="e">
        <f>+I36/H36</f>
        <v>#DIV/0!</v>
      </c>
      <c r="K36" s="23"/>
      <c r="L36" s="23"/>
    </row>
    <row r="37" spans="1:12" s="24" customFormat="1" ht="23.25" customHeight="1">
      <c r="A37" s="21"/>
      <c r="B37" s="46" t="s">
        <v>58</v>
      </c>
      <c r="C37" s="31"/>
      <c r="D37" s="31"/>
      <c r="E37" s="31"/>
      <c r="F37" s="31"/>
      <c r="G37" s="31"/>
      <c r="H37" s="47">
        <f>SUM(C37:G37)</f>
        <v>0</v>
      </c>
      <c r="I37" s="32">
        <f>SUM(E37:G37)</f>
        <v>0</v>
      </c>
      <c r="J37" s="48" t="e">
        <f>+I37/H37</f>
        <v>#DIV/0!</v>
      </c>
      <c r="K37" s="23"/>
      <c r="L37" s="23"/>
    </row>
    <row r="38" spans="1:12" ht="23.25" customHeight="1">
      <c r="A38" s="18"/>
      <c r="B38" s="590" t="s">
        <v>47</v>
      </c>
      <c r="C38" s="590"/>
      <c r="D38" s="590"/>
      <c r="E38" s="590"/>
      <c r="F38" s="590"/>
      <c r="G38" s="591"/>
      <c r="H38" s="575" t="s">
        <v>48</v>
      </c>
      <c r="I38" s="575"/>
      <c r="J38" s="38" t="e">
        <f>SUM(J35:J37)</f>
        <v>#DIV/0!</v>
      </c>
      <c r="K38" s="20"/>
      <c r="L38" s="20"/>
    </row>
    <row r="39" spans="1:12" ht="23.25" customHeight="1">
      <c r="A39" s="18"/>
      <c r="B39" s="529" t="s">
        <v>49</v>
      </c>
      <c r="C39" s="529"/>
      <c r="D39" s="529"/>
      <c r="E39" s="529"/>
      <c r="F39" s="529"/>
      <c r="G39" s="576"/>
      <c r="H39" s="575" t="s">
        <v>60</v>
      </c>
      <c r="I39" s="575"/>
      <c r="J39" s="38" t="e">
        <f>ROUNDDOWN(J38/3,2)</f>
        <v>#DIV/0!</v>
      </c>
      <c r="K39" s="20"/>
      <c r="L39" s="20"/>
    </row>
    <row r="40" spans="1:12" ht="23.25" customHeight="1" thickBot="1">
      <c r="A40" s="18"/>
      <c r="B40" s="529"/>
      <c r="C40" s="529"/>
      <c r="D40" s="529"/>
      <c r="E40" s="529"/>
      <c r="F40" s="529"/>
      <c r="G40" s="576"/>
      <c r="H40" s="575" t="s">
        <v>52</v>
      </c>
      <c r="I40" s="577"/>
      <c r="J40" s="50" t="s">
        <v>53</v>
      </c>
      <c r="K40" s="20"/>
      <c r="L40" s="20"/>
    </row>
    <row r="41" spans="1:12" ht="23.25" customHeight="1" thickBot="1">
      <c r="A41" s="18"/>
      <c r="B41" s="51"/>
      <c r="C41" s="51"/>
      <c r="D41" s="51"/>
      <c r="E41" s="51"/>
      <c r="F41" s="51"/>
      <c r="G41" s="51"/>
      <c r="H41" s="52" t="s">
        <v>54</v>
      </c>
      <c r="I41" s="557" t="e">
        <f>IF(J39&gt;=30%,"算定できます","算定できません")</f>
        <v>#DIV/0!</v>
      </c>
      <c r="J41" s="558"/>
      <c r="K41" s="20"/>
      <c r="L41" s="20"/>
    </row>
    <row r="42" spans="1:12" ht="18" customHeight="1">
      <c r="A42" s="18"/>
      <c r="B42" s="18"/>
      <c r="C42" s="18"/>
      <c r="D42" s="18"/>
      <c r="E42" s="18"/>
      <c r="F42" s="18"/>
      <c r="G42" s="18"/>
      <c r="H42" s="53"/>
      <c r="I42" s="53"/>
      <c r="J42" s="53"/>
      <c r="K42" s="20"/>
      <c r="L42" s="20"/>
    </row>
    <row r="43" spans="1:12" ht="18" customHeight="1">
      <c r="A43" s="18"/>
      <c r="B43" s="18"/>
      <c r="C43" s="18"/>
      <c r="D43" s="18"/>
      <c r="E43" s="18"/>
      <c r="F43" s="18"/>
      <c r="G43" s="18"/>
      <c r="H43" s="18"/>
      <c r="I43" s="18"/>
      <c r="J43" s="19"/>
      <c r="K43" s="20"/>
      <c r="L43" s="20"/>
    </row>
    <row r="44" spans="1:12" ht="18" customHeight="1">
      <c r="A44" s="18"/>
      <c r="B44" s="18"/>
      <c r="C44" s="18"/>
      <c r="D44" s="18"/>
      <c r="E44" s="18"/>
      <c r="F44" s="18"/>
      <c r="G44" s="18"/>
      <c r="H44" s="18"/>
      <c r="I44" s="18"/>
      <c r="J44" s="19"/>
      <c r="K44" s="20"/>
      <c r="L44" s="20"/>
    </row>
    <row r="45" spans="1:12" ht="18" customHeight="1">
      <c r="A45" s="18"/>
      <c r="B45" s="18"/>
      <c r="C45" s="18"/>
      <c r="D45" s="18"/>
      <c r="E45" s="18"/>
      <c r="F45" s="18"/>
      <c r="G45" s="18"/>
      <c r="H45" s="18"/>
      <c r="I45" s="18"/>
      <c r="J45" s="19"/>
      <c r="K45" s="20"/>
      <c r="L45" s="20"/>
    </row>
    <row r="46" spans="1:12" ht="18" customHeight="1">
      <c r="L46" s="20"/>
    </row>
    <row r="47" spans="1:12" ht="18" customHeight="1">
      <c r="L47" s="20"/>
    </row>
    <row r="48" spans="1:12" ht="18" customHeight="1">
      <c r="L48" s="20"/>
    </row>
    <row r="49" spans="12:12" ht="18" customHeight="1">
      <c r="L49" s="20"/>
    </row>
    <row r="50" spans="12:12" ht="18" customHeight="1">
      <c r="L50" s="20"/>
    </row>
    <row r="51" spans="12:12" ht="18" customHeight="1">
      <c r="L51" s="20"/>
    </row>
    <row r="52" spans="12:12" ht="18" customHeight="1">
      <c r="L52" s="20"/>
    </row>
    <row r="53" spans="12:12" ht="18" customHeight="1">
      <c r="L53" s="20"/>
    </row>
    <row r="54" spans="12:12" ht="18" customHeight="1">
      <c r="L54" s="20"/>
    </row>
    <row r="55" spans="12:12" ht="18" customHeight="1">
      <c r="L55" s="20"/>
    </row>
    <row r="56" spans="12:12" ht="18" customHeight="1">
      <c r="L56" s="20"/>
    </row>
    <row r="57" spans="12:12" ht="18" customHeight="1">
      <c r="L57" s="20"/>
    </row>
    <row r="58" spans="12:12" ht="18" customHeight="1">
      <c r="L58" s="20"/>
    </row>
    <row r="59" spans="12:12" ht="18" customHeight="1">
      <c r="L59" s="20"/>
    </row>
    <row r="60" spans="12:12" ht="18" customHeight="1">
      <c r="L60" s="20"/>
    </row>
    <row r="61" spans="12:12" ht="18" customHeight="1">
      <c r="L61" s="20"/>
    </row>
    <row r="62" spans="12:12" ht="18" customHeight="1">
      <c r="L62" s="20"/>
    </row>
    <row r="63" spans="12:12" ht="18" customHeight="1">
      <c r="L63" s="20"/>
    </row>
    <row r="64" spans="12:12" ht="18" customHeight="1">
      <c r="L64" s="20"/>
    </row>
    <row r="65" spans="12:12" ht="18" customHeight="1">
      <c r="L65" s="20"/>
    </row>
    <row r="66" spans="12:12" ht="18" customHeight="1">
      <c r="L66" s="20"/>
    </row>
    <row r="67" spans="12:12" ht="18" customHeight="1">
      <c r="L67" s="20"/>
    </row>
    <row r="68" spans="12:12" ht="18" customHeight="1">
      <c r="L68" s="20"/>
    </row>
    <row r="69" spans="12:12" ht="18" customHeight="1">
      <c r="L69" s="20"/>
    </row>
    <row r="70" spans="12:12" ht="18" customHeight="1">
      <c r="L70" s="20"/>
    </row>
    <row r="71" spans="12:12" ht="18" customHeight="1">
      <c r="L71" s="20"/>
    </row>
    <row r="72" spans="12:12" ht="18" customHeight="1">
      <c r="L72" s="20"/>
    </row>
    <row r="73" spans="12:12" ht="18" customHeight="1">
      <c r="L73" s="20"/>
    </row>
    <row r="74" spans="12:12" ht="18" customHeight="1">
      <c r="L74" s="20"/>
    </row>
    <row r="75" spans="12:12" ht="18" customHeight="1">
      <c r="L75" s="20"/>
    </row>
    <row r="76" spans="12:12" ht="18" customHeight="1">
      <c r="L76" s="20"/>
    </row>
    <row r="77" spans="12:12" ht="18" customHeight="1">
      <c r="L77" s="20"/>
    </row>
    <row r="78" spans="12:12" ht="18" customHeight="1">
      <c r="L78" s="20"/>
    </row>
    <row r="79" spans="12:12" ht="18" customHeight="1">
      <c r="L79" s="20"/>
    </row>
    <row r="80" spans="12:12" ht="18" customHeight="1">
      <c r="L80" s="20"/>
    </row>
    <row r="81" spans="12:12" ht="18" customHeight="1">
      <c r="L81" s="20"/>
    </row>
    <row r="82" spans="12:12" ht="18" customHeight="1">
      <c r="L82" s="20"/>
    </row>
    <row r="83" spans="12:12" ht="18" customHeight="1">
      <c r="L83" s="20"/>
    </row>
    <row r="84" spans="12:12" ht="18" customHeight="1">
      <c r="L84" s="20"/>
    </row>
    <row r="85" spans="12:12" ht="18" customHeight="1">
      <c r="L85" s="20"/>
    </row>
    <row r="86" spans="12:12" ht="18" customHeight="1">
      <c r="L86" s="20"/>
    </row>
    <row r="87" spans="12:12" ht="18" customHeight="1">
      <c r="L87" s="20"/>
    </row>
    <row r="88" spans="12:12" ht="18" customHeight="1">
      <c r="L88" s="20"/>
    </row>
    <row r="89" spans="12:12" ht="18" customHeight="1">
      <c r="L89" s="20"/>
    </row>
    <row r="90" spans="12:12" ht="18" customHeight="1">
      <c r="L90" s="20"/>
    </row>
    <row r="91" spans="12:12" ht="18" customHeight="1">
      <c r="L91" s="20"/>
    </row>
    <row r="92" spans="12:12" ht="18" customHeight="1">
      <c r="L92" s="20"/>
    </row>
    <row r="93" spans="12:12" ht="18" customHeight="1">
      <c r="L93" s="20"/>
    </row>
    <row r="94" spans="12:12" ht="18" customHeight="1">
      <c r="L94" s="20"/>
    </row>
    <row r="95" spans="12:12" ht="18" customHeight="1">
      <c r="L95" s="20"/>
    </row>
    <row r="96" spans="12:12" ht="18" customHeight="1">
      <c r="L96" s="20"/>
    </row>
    <row r="97" spans="12:12" ht="18" customHeight="1">
      <c r="L97" s="20"/>
    </row>
    <row r="98" spans="12:12" ht="18" customHeight="1">
      <c r="L98" s="20"/>
    </row>
    <row r="99" spans="12:12" ht="18" customHeight="1">
      <c r="L99" s="20"/>
    </row>
    <row r="100" spans="12:12" ht="18" customHeight="1">
      <c r="L100" s="20"/>
    </row>
  </sheetData>
  <mergeCells count="31">
    <mergeCell ref="I41:J41"/>
    <mergeCell ref="G33:G34"/>
    <mergeCell ref="I33:I34"/>
    <mergeCell ref="B38:G38"/>
    <mergeCell ref="H38:I38"/>
    <mergeCell ref="B39:G40"/>
    <mergeCell ref="H39:I39"/>
    <mergeCell ref="H40:I40"/>
    <mergeCell ref="B30:E31"/>
    <mergeCell ref="F30:J31"/>
    <mergeCell ref="B32:B34"/>
    <mergeCell ref="C32:G32"/>
    <mergeCell ref="H32:H34"/>
    <mergeCell ref="J32:J34"/>
    <mergeCell ref="C33:C34"/>
    <mergeCell ref="D33:D34"/>
    <mergeCell ref="E33:E34"/>
    <mergeCell ref="F33:F34"/>
    <mergeCell ref="I27:J27"/>
    <mergeCell ref="G4:J4"/>
    <mergeCell ref="G5:J5"/>
    <mergeCell ref="B7:I8"/>
    <mergeCell ref="B9:B10"/>
    <mergeCell ref="C9:G9"/>
    <mergeCell ref="H9:H10"/>
    <mergeCell ref="J9:J10"/>
    <mergeCell ref="H23:I23"/>
    <mergeCell ref="B24:G25"/>
    <mergeCell ref="H24:I24"/>
    <mergeCell ref="H25:I25"/>
    <mergeCell ref="H26:I26"/>
  </mergeCells>
  <phoneticPr fontId="3"/>
  <conditionalFormatting sqref="I27:J27">
    <cfRule type="containsText" dxfId="3" priority="2" stopIfTrue="1" operator="containsText" text="算定できません">
      <formula>NOT(ISERROR(SEARCH("算定できません",I27)))</formula>
    </cfRule>
  </conditionalFormatting>
  <conditionalFormatting sqref="I41:J42">
    <cfRule type="containsText" dxfId="2" priority="1" stopIfTrue="1" operator="containsText" text="算定できません">
      <formula>NOT(ISERROR(SEARCH("算定できません",I41)))</formula>
    </cfRule>
  </conditionalFormatting>
  <printOptions horizontalCentered="1" verticalCentered="1"/>
  <pageMargins left="0.39370078740157483" right="0.19685039370078741" top="0.56000000000000005" bottom="0.27559055118110237" header="0.51181102362204722" footer="0.19685039370078741"/>
  <pageSetup paperSize="9" scale="6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F57"/>
  <sheetViews>
    <sheetView view="pageBreakPreview" zoomScale="70" zoomScaleNormal="100" zoomScaleSheetLayoutView="70" workbookViewId="0">
      <selection activeCell="AN40" sqref="AN40"/>
    </sheetView>
  </sheetViews>
  <sheetFormatPr defaultColWidth="4" defaultRowHeight="17.25"/>
  <cols>
    <col min="1" max="1" width="1.5" style="269" customWidth="1"/>
    <col min="2" max="12" width="3.25" style="269" customWidth="1"/>
    <col min="13" max="13" width="13" style="269" customWidth="1"/>
    <col min="14" max="14" width="4.125" style="269" bestFit="1" customWidth="1"/>
    <col min="15" max="32" width="3.25" style="269" customWidth="1"/>
    <col min="33" max="33" width="1.5" style="269" customWidth="1"/>
    <col min="34" max="36" width="3.25" style="269" customWidth="1"/>
    <col min="37" max="256" width="4" style="269"/>
    <col min="257" max="257" width="1.5" style="269" customWidth="1"/>
    <col min="258" max="268" width="3.25" style="269" customWidth="1"/>
    <col min="269" max="269" width="13" style="269" customWidth="1"/>
    <col min="270" max="270" width="4.125" style="269" bestFit="1" customWidth="1"/>
    <col min="271" max="288" width="3.25" style="269" customWidth="1"/>
    <col min="289" max="289" width="1.5" style="269" customWidth="1"/>
    <col min="290" max="292" width="3.25" style="269" customWidth="1"/>
    <col min="293" max="512" width="4" style="269"/>
    <col min="513" max="513" width="1.5" style="269" customWidth="1"/>
    <col min="514" max="524" width="3.25" style="269" customWidth="1"/>
    <col min="525" max="525" width="13" style="269" customWidth="1"/>
    <col min="526" max="526" width="4.125" style="269" bestFit="1" customWidth="1"/>
    <col min="527" max="544" width="3.25" style="269" customWidth="1"/>
    <col min="545" max="545" width="1.5" style="269" customWidth="1"/>
    <col min="546" max="548" width="3.25" style="269" customWidth="1"/>
    <col min="549" max="768" width="4" style="269"/>
    <col min="769" max="769" width="1.5" style="269" customWidth="1"/>
    <col min="770" max="780" width="3.25" style="269" customWidth="1"/>
    <col min="781" max="781" width="13" style="269" customWidth="1"/>
    <col min="782" max="782" width="4.125" style="269" bestFit="1" customWidth="1"/>
    <col min="783" max="800" width="3.25" style="269" customWidth="1"/>
    <col min="801" max="801" width="1.5" style="269" customWidth="1"/>
    <col min="802" max="804" width="3.25" style="269" customWidth="1"/>
    <col min="805" max="1024" width="4" style="269"/>
    <col min="1025" max="1025" width="1.5" style="269" customWidth="1"/>
    <col min="1026" max="1036" width="3.25" style="269" customWidth="1"/>
    <col min="1037" max="1037" width="13" style="269" customWidth="1"/>
    <col min="1038" max="1038" width="4.125" style="269" bestFit="1" customWidth="1"/>
    <col min="1039" max="1056" width="3.25" style="269" customWidth="1"/>
    <col min="1057" max="1057" width="1.5" style="269" customWidth="1"/>
    <col min="1058" max="1060" width="3.25" style="269" customWidth="1"/>
    <col min="1061" max="1280" width="4" style="269"/>
    <col min="1281" max="1281" width="1.5" style="269" customWidth="1"/>
    <col min="1282" max="1292" width="3.25" style="269" customWidth="1"/>
    <col min="1293" max="1293" width="13" style="269" customWidth="1"/>
    <col min="1294" max="1294" width="4.125" style="269" bestFit="1" customWidth="1"/>
    <col min="1295" max="1312" width="3.25" style="269" customWidth="1"/>
    <col min="1313" max="1313" width="1.5" style="269" customWidth="1"/>
    <col min="1314" max="1316" width="3.25" style="269" customWidth="1"/>
    <col min="1317" max="1536" width="4" style="269"/>
    <col min="1537" max="1537" width="1.5" style="269" customWidth="1"/>
    <col min="1538" max="1548" width="3.25" style="269" customWidth="1"/>
    <col min="1549" max="1549" width="13" style="269" customWidth="1"/>
    <col min="1550" max="1550" width="4.125" style="269" bestFit="1" customWidth="1"/>
    <col min="1551" max="1568" width="3.25" style="269" customWidth="1"/>
    <col min="1569" max="1569" width="1.5" style="269" customWidth="1"/>
    <col min="1570" max="1572" width="3.25" style="269" customWidth="1"/>
    <col min="1573" max="1792" width="4" style="269"/>
    <col min="1793" max="1793" width="1.5" style="269" customWidth="1"/>
    <col min="1794" max="1804" width="3.25" style="269" customWidth="1"/>
    <col min="1805" max="1805" width="13" style="269" customWidth="1"/>
    <col min="1806" max="1806" width="4.125" style="269" bestFit="1" customWidth="1"/>
    <col min="1807" max="1824" width="3.25" style="269" customWidth="1"/>
    <col min="1825" max="1825" width="1.5" style="269" customWidth="1"/>
    <col min="1826" max="1828" width="3.25" style="269" customWidth="1"/>
    <col min="1829" max="2048" width="4" style="269"/>
    <col min="2049" max="2049" width="1.5" style="269" customWidth="1"/>
    <col min="2050" max="2060" width="3.25" style="269" customWidth="1"/>
    <col min="2061" max="2061" width="13" style="269" customWidth="1"/>
    <col min="2062" max="2062" width="4.125" style="269" bestFit="1" customWidth="1"/>
    <col min="2063" max="2080" width="3.25" style="269" customWidth="1"/>
    <col min="2081" max="2081" width="1.5" style="269" customWidth="1"/>
    <col min="2082" max="2084" width="3.25" style="269" customWidth="1"/>
    <col min="2085" max="2304" width="4" style="269"/>
    <col min="2305" max="2305" width="1.5" style="269" customWidth="1"/>
    <col min="2306" max="2316" width="3.25" style="269" customWidth="1"/>
    <col min="2317" max="2317" width="13" style="269" customWidth="1"/>
    <col min="2318" max="2318" width="4.125" style="269" bestFit="1" customWidth="1"/>
    <col min="2319" max="2336" width="3.25" style="269" customWidth="1"/>
    <col min="2337" max="2337" width="1.5" style="269" customWidth="1"/>
    <col min="2338" max="2340" width="3.25" style="269" customWidth="1"/>
    <col min="2341" max="2560" width="4" style="269"/>
    <col min="2561" max="2561" width="1.5" style="269" customWidth="1"/>
    <col min="2562" max="2572" width="3.25" style="269" customWidth="1"/>
    <col min="2573" max="2573" width="13" style="269" customWidth="1"/>
    <col min="2574" max="2574" width="4.125" style="269" bestFit="1" customWidth="1"/>
    <col min="2575" max="2592" width="3.25" style="269" customWidth="1"/>
    <col min="2593" max="2593" width="1.5" style="269" customWidth="1"/>
    <col min="2594" max="2596" width="3.25" style="269" customWidth="1"/>
    <col min="2597" max="2816" width="4" style="269"/>
    <col min="2817" max="2817" width="1.5" style="269" customWidth="1"/>
    <col min="2818" max="2828" width="3.25" style="269" customWidth="1"/>
    <col min="2829" max="2829" width="13" style="269" customWidth="1"/>
    <col min="2830" max="2830" width="4.125" style="269" bestFit="1" customWidth="1"/>
    <col min="2831" max="2848" width="3.25" style="269" customWidth="1"/>
    <col min="2849" max="2849" width="1.5" style="269" customWidth="1"/>
    <col min="2850" max="2852" width="3.25" style="269" customWidth="1"/>
    <col min="2853" max="3072" width="4" style="269"/>
    <col min="3073" max="3073" width="1.5" style="269" customWidth="1"/>
    <col min="3074" max="3084" width="3.25" style="269" customWidth="1"/>
    <col min="3085" max="3085" width="13" style="269" customWidth="1"/>
    <col min="3086" max="3086" width="4.125" style="269" bestFit="1" customWidth="1"/>
    <col min="3087" max="3104" width="3.25" style="269" customWidth="1"/>
    <col min="3105" max="3105" width="1.5" style="269" customWidth="1"/>
    <col min="3106" max="3108" width="3.25" style="269" customWidth="1"/>
    <col min="3109" max="3328" width="4" style="269"/>
    <col min="3329" max="3329" width="1.5" style="269" customWidth="1"/>
    <col min="3330" max="3340" width="3.25" style="269" customWidth="1"/>
    <col min="3341" max="3341" width="13" style="269" customWidth="1"/>
    <col min="3342" max="3342" width="4.125" style="269" bestFit="1" customWidth="1"/>
    <col min="3343" max="3360" width="3.25" style="269" customWidth="1"/>
    <col min="3361" max="3361" width="1.5" style="269" customWidth="1"/>
    <col min="3362" max="3364" width="3.25" style="269" customWidth="1"/>
    <col min="3365" max="3584" width="4" style="269"/>
    <col min="3585" max="3585" width="1.5" style="269" customWidth="1"/>
    <col min="3586" max="3596" width="3.25" style="269" customWidth="1"/>
    <col min="3597" max="3597" width="13" style="269" customWidth="1"/>
    <col min="3598" max="3598" width="4.125" style="269" bestFit="1" customWidth="1"/>
    <col min="3599" max="3616" width="3.25" style="269" customWidth="1"/>
    <col min="3617" max="3617" width="1.5" style="269" customWidth="1"/>
    <col min="3618" max="3620" width="3.25" style="269" customWidth="1"/>
    <col min="3621" max="3840" width="4" style="269"/>
    <col min="3841" max="3841" width="1.5" style="269" customWidth="1"/>
    <col min="3842" max="3852" width="3.25" style="269" customWidth="1"/>
    <col min="3853" max="3853" width="13" style="269" customWidth="1"/>
    <col min="3854" max="3854" width="4.125" style="269" bestFit="1" customWidth="1"/>
    <col min="3855" max="3872" width="3.25" style="269" customWidth="1"/>
    <col min="3873" max="3873" width="1.5" style="269" customWidth="1"/>
    <col min="3874" max="3876" width="3.25" style="269" customWidth="1"/>
    <col min="3877" max="4096" width="4" style="269"/>
    <col min="4097" max="4097" width="1.5" style="269" customWidth="1"/>
    <col min="4098" max="4108" width="3.25" style="269" customWidth="1"/>
    <col min="4109" max="4109" width="13" style="269" customWidth="1"/>
    <col min="4110" max="4110" width="4.125" style="269" bestFit="1" customWidth="1"/>
    <col min="4111" max="4128" width="3.25" style="269" customWidth="1"/>
    <col min="4129" max="4129" width="1.5" style="269" customWidth="1"/>
    <col min="4130" max="4132" width="3.25" style="269" customWidth="1"/>
    <col min="4133" max="4352" width="4" style="269"/>
    <col min="4353" max="4353" width="1.5" style="269" customWidth="1"/>
    <col min="4354" max="4364" width="3.25" style="269" customWidth="1"/>
    <col min="4365" max="4365" width="13" style="269" customWidth="1"/>
    <col min="4366" max="4366" width="4.125" style="269" bestFit="1" customWidth="1"/>
    <col min="4367" max="4384" width="3.25" style="269" customWidth="1"/>
    <col min="4385" max="4385" width="1.5" style="269" customWidth="1"/>
    <col min="4386" max="4388" width="3.25" style="269" customWidth="1"/>
    <col min="4389" max="4608" width="4" style="269"/>
    <col min="4609" max="4609" width="1.5" style="269" customWidth="1"/>
    <col min="4610" max="4620" width="3.25" style="269" customWidth="1"/>
    <col min="4621" max="4621" width="13" style="269" customWidth="1"/>
    <col min="4622" max="4622" width="4.125" style="269" bestFit="1" customWidth="1"/>
    <col min="4623" max="4640" width="3.25" style="269" customWidth="1"/>
    <col min="4641" max="4641" width="1.5" style="269" customWidth="1"/>
    <col min="4642" max="4644" width="3.25" style="269" customWidth="1"/>
    <col min="4645" max="4864" width="4" style="269"/>
    <col min="4865" max="4865" width="1.5" style="269" customWidth="1"/>
    <col min="4866" max="4876" width="3.25" style="269" customWidth="1"/>
    <col min="4877" max="4877" width="13" style="269" customWidth="1"/>
    <col min="4878" max="4878" width="4.125" style="269" bestFit="1" customWidth="1"/>
    <col min="4879" max="4896" width="3.25" style="269" customWidth="1"/>
    <col min="4897" max="4897" width="1.5" style="269" customWidth="1"/>
    <col min="4898" max="4900" width="3.25" style="269" customWidth="1"/>
    <col min="4901" max="5120" width="4" style="269"/>
    <col min="5121" max="5121" width="1.5" style="269" customWidth="1"/>
    <col min="5122" max="5132" width="3.25" style="269" customWidth="1"/>
    <col min="5133" max="5133" width="13" style="269" customWidth="1"/>
    <col min="5134" max="5134" width="4.125" style="269" bestFit="1" customWidth="1"/>
    <col min="5135" max="5152" width="3.25" style="269" customWidth="1"/>
    <col min="5153" max="5153" width="1.5" style="269" customWidth="1"/>
    <col min="5154" max="5156" width="3.25" style="269" customWidth="1"/>
    <col min="5157" max="5376" width="4" style="269"/>
    <col min="5377" max="5377" width="1.5" style="269" customWidth="1"/>
    <col min="5378" max="5388" width="3.25" style="269" customWidth="1"/>
    <col min="5389" max="5389" width="13" style="269" customWidth="1"/>
    <col min="5390" max="5390" width="4.125" style="269" bestFit="1" customWidth="1"/>
    <col min="5391" max="5408" width="3.25" style="269" customWidth="1"/>
    <col min="5409" max="5409" width="1.5" style="269" customWidth="1"/>
    <col min="5410" max="5412" width="3.25" style="269" customWidth="1"/>
    <col min="5413" max="5632" width="4" style="269"/>
    <col min="5633" max="5633" width="1.5" style="269" customWidth="1"/>
    <col min="5634" max="5644" width="3.25" style="269" customWidth="1"/>
    <col min="5645" max="5645" width="13" style="269" customWidth="1"/>
    <col min="5646" max="5646" width="4.125" style="269" bestFit="1" customWidth="1"/>
    <col min="5647" max="5664" width="3.25" style="269" customWidth="1"/>
    <col min="5665" max="5665" width="1.5" style="269" customWidth="1"/>
    <col min="5666" max="5668" width="3.25" style="269" customWidth="1"/>
    <col min="5669" max="5888" width="4" style="269"/>
    <col min="5889" max="5889" width="1.5" style="269" customWidth="1"/>
    <col min="5890" max="5900" width="3.25" style="269" customWidth="1"/>
    <col min="5901" max="5901" width="13" style="269" customWidth="1"/>
    <col min="5902" max="5902" width="4.125" style="269" bestFit="1" customWidth="1"/>
    <col min="5903" max="5920" width="3.25" style="269" customWidth="1"/>
    <col min="5921" max="5921" width="1.5" style="269" customWidth="1"/>
    <col min="5922" max="5924" width="3.25" style="269" customWidth="1"/>
    <col min="5925" max="6144" width="4" style="269"/>
    <col min="6145" max="6145" width="1.5" style="269" customWidth="1"/>
    <col min="6146" max="6156" width="3.25" style="269" customWidth="1"/>
    <col min="6157" max="6157" width="13" style="269" customWidth="1"/>
    <col min="6158" max="6158" width="4.125" style="269" bestFit="1" customWidth="1"/>
    <col min="6159" max="6176" width="3.25" style="269" customWidth="1"/>
    <col min="6177" max="6177" width="1.5" style="269" customWidth="1"/>
    <col min="6178" max="6180" width="3.25" style="269" customWidth="1"/>
    <col min="6181" max="6400" width="4" style="269"/>
    <col min="6401" max="6401" width="1.5" style="269" customWidth="1"/>
    <col min="6402" max="6412" width="3.25" style="269" customWidth="1"/>
    <col min="6413" max="6413" width="13" style="269" customWidth="1"/>
    <col min="6414" max="6414" width="4.125" style="269" bestFit="1" customWidth="1"/>
    <col min="6415" max="6432" width="3.25" style="269" customWidth="1"/>
    <col min="6433" max="6433" width="1.5" style="269" customWidth="1"/>
    <col min="6434" max="6436" width="3.25" style="269" customWidth="1"/>
    <col min="6437" max="6656" width="4" style="269"/>
    <col min="6657" max="6657" width="1.5" style="269" customWidth="1"/>
    <col min="6658" max="6668" width="3.25" style="269" customWidth="1"/>
    <col min="6669" max="6669" width="13" style="269" customWidth="1"/>
    <col min="6670" max="6670" width="4.125" style="269" bestFit="1" customWidth="1"/>
    <col min="6671" max="6688" width="3.25" style="269" customWidth="1"/>
    <col min="6689" max="6689" width="1.5" style="269" customWidth="1"/>
    <col min="6690" max="6692" width="3.25" style="269" customWidth="1"/>
    <col min="6693" max="6912" width="4" style="269"/>
    <col min="6913" max="6913" width="1.5" style="269" customWidth="1"/>
    <col min="6914" max="6924" width="3.25" style="269" customWidth="1"/>
    <col min="6925" max="6925" width="13" style="269" customWidth="1"/>
    <col min="6926" max="6926" width="4.125" style="269" bestFit="1" customWidth="1"/>
    <col min="6927" max="6944" width="3.25" style="269" customWidth="1"/>
    <col min="6945" max="6945" width="1.5" style="269" customWidth="1"/>
    <col min="6946" max="6948" width="3.25" style="269" customWidth="1"/>
    <col min="6949" max="7168" width="4" style="269"/>
    <col min="7169" max="7169" width="1.5" style="269" customWidth="1"/>
    <col min="7170" max="7180" width="3.25" style="269" customWidth="1"/>
    <col min="7181" max="7181" width="13" style="269" customWidth="1"/>
    <col min="7182" max="7182" width="4.125" style="269" bestFit="1" customWidth="1"/>
    <col min="7183" max="7200" width="3.25" style="269" customWidth="1"/>
    <col min="7201" max="7201" width="1.5" style="269" customWidth="1"/>
    <col min="7202" max="7204" width="3.25" style="269" customWidth="1"/>
    <col min="7205" max="7424" width="4" style="269"/>
    <col min="7425" max="7425" width="1.5" style="269" customWidth="1"/>
    <col min="7426" max="7436" width="3.25" style="269" customWidth="1"/>
    <col min="7437" max="7437" width="13" style="269" customWidth="1"/>
    <col min="7438" max="7438" width="4.125" style="269" bestFit="1" customWidth="1"/>
    <col min="7439" max="7456" width="3.25" style="269" customWidth="1"/>
    <col min="7457" max="7457" width="1.5" style="269" customWidth="1"/>
    <col min="7458" max="7460" width="3.25" style="269" customWidth="1"/>
    <col min="7461" max="7680" width="4" style="269"/>
    <col min="7681" max="7681" width="1.5" style="269" customWidth="1"/>
    <col min="7682" max="7692" width="3.25" style="269" customWidth="1"/>
    <col min="7693" max="7693" width="13" style="269" customWidth="1"/>
    <col min="7694" max="7694" width="4.125" style="269" bestFit="1" customWidth="1"/>
    <col min="7695" max="7712" width="3.25" style="269" customWidth="1"/>
    <col min="7713" max="7713" width="1.5" style="269" customWidth="1"/>
    <col min="7714" max="7716" width="3.25" style="269" customWidth="1"/>
    <col min="7717" max="7936" width="4" style="269"/>
    <col min="7937" max="7937" width="1.5" style="269" customWidth="1"/>
    <col min="7938" max="7948" width="3.25" style="269" customWidth="1"/>
    <col min="7949" max="7949" width="13" style="269" customWidth="1"/>
    <col min="7950" max="7950" width="4.125" style="269" bestFit="1" customWidth="1"/>
    <col min="7951" max="7968" width="3.25" style="269" customWidth="1"/>
    <col min="7969" max="7969" width="1.5" style="269" customWidth="1"/>
    <col min="7970" max="7972" width="3.25" style="269" customWidth="1"/>
    <col min="7973" max="8192" width="4" style="269"/>
    <col min="8193" max="8193" width="1.5" style="269" customWidth="1"/>
    <col min="8194" max="8204" width="3.25" style="269" customWidth="1"/>
    <col min="8205" max="8205" width="13" style="269" customWidth="1"/>
    <col min="8206" max="8206" width="4.125" style="269" bestFit="1" customWidth="1"/>
    <col min="8207" max="8224" width="3.25" style="269" customWidth="1"/>
    <col min="8225" max="8225" width="1.5" style="269" customWidth="1"/>
    <col min="8226" max="8228" width="3.25" style="269" customWidth="1"/>
    <col min="8229" max="8448" width="4" style="269"/>
    <col min="8449" max="8449" width="1.5" style="269" customWidth="1"/>
    <col min="8450" max="8460" width="3.25" style="269" customWidth="1"/>
    <col min="8461" max="8461" width="13" style="269" customWidth="1"/>
    <col min="8462" max="8462" width="4.125" style="269" bestFit="1" customWidth="1"/>
    <col min="8463" max="8480" width="3.25" style="269" customWidth="1"/>
    <col min="8481" max="8481" width="1.5" style="269" customWidth="1"/>
    <col min="8482" max="8484" width="3.25" style="269" customWidth="1"/>
    <col min="8485" max="8704" width="4" style="269"/>
    <col min="8705" max="8705" width="1.5" style="269" customWidth="1"/>
    <col min="8706" max="8716" width="3.25" style="269" customWidth="1"/>
    <col min="8717" max="8717" width="13" style="269" customWidth="1"/>
    <col min="8718" max="8718" width="4.125" style="269" bestFit="1" customWidth="1"/>
    <col min="8719" max="8736" width="3.25" style="269" customWidth="1"/>
    <col min="8737" max="8737" width="1.5" style="269" customWidth="1"/>
    <col min="8738" max="8740" width="3.25" style="269" customWidth="1"/>
    <col min="8741" max="8960" width="4" style="269"/>
    <col min="8961" max="8961" width="1.5" style="269" customWidth="1"/>
    <col min="8962" max="8972" width="3.25" style="269" customWidth="1"/>
    <col min="8973" max="8973" width="13" style="269" customWidth="1"/>
    <col min="8974" max="8974" width="4.125" style="269" bestFit="1" customWidth="1"/>
    <col min="8975" max="8992" width="3.25" style="269" customWidth="1"/>
    <col min="8993" max="8993" width="1.5" style="269" customWidth="1"/>
    <col min="8994" max="8996" width="3.25" style="269" customWidth="1"/>
    <col min="8997" max="9216" width="4" style="269"/>
    <col min="9217" max="9217" width="1.5" style="269" customWidth="1"/>
    <col min="9218" max="9228" width="3.25" style="269" customWidth="1"/>
    <col min="9229" max="9229" width="13" style="269" customWidth="1"/>
    <col min="9230" max="9230" width="4.125" style="269" bestFit="1" customWidth="1"/>
    <col min="9231" max="9248" width="3.25" style="269" customWidth="1"/>
    <col min="9249" max="9249" width="1.5" style="269" customWidth="1"/>
    <col min="9250" max="9252" width="3.25" style="269" customWidth="1"/>
    <col min="9253" max="9472" width="4" style="269"/>
    <col min="9473" max="9473" width="1.5" style="269" customWidth="1"/>
    <col min="9474" max="9484" width="3.25" style="269" customWidth="1"/>
    <col min="9485" max="9485" width="13" style="269" customWidth="1"/>
    <col min="9486" max="9486" width="4.125" style="269" bestFit="1" customWidth="1"/>
    <col min="9487" max="9504" width="3.25" style="269" customWidth="1"/>
    <col min="9505" max="9505" width="1.5" style="269" customWidth="1"/>
    <col min="9506" max="9508" width="3.25" style="269" customWidth="1"/>
    <col min="9509" max="9728" width="4" style="269"/>
    <col min="9729" max="9729" width="1.5" style="269" customWidth="1"/>
    <col min="9730" max="9740" width="3.25" style="269" customWidth="1"/>
    <col min="9741" max="9741" width="13" style="269" customWidth="1"/>
    <col min="9742" max="9742" width="4.125" style="269" bestFit="1" customWidth="1"/>
    <col min="9743" max="9760" width="3.25" style="269" customWidth="1"/>
    <col min="9761" max="9761" width="1.5" style="269" customWidth="1"/>
    <col min="9762" max="9764" width="3.25" style="269" customWidth="1"/>
    <col min="9765" max="9984" width="4" style="269"/>
    <col min="9985" max="9985" width="1.5" style="269" customWidth="1"/>
    <col min="9986" max="9996" width="3.25" style="269" customWidth="1"/>
    <col min="9997" max="9997" width="13" style="269" customWidth="1"/>
    <col min="9998" max="9998" width="4.125" style="269" bestFit="1" customWidth="1"/>
    <col min="9999" max="10016" width="3.25" style="269" customWidth="1"/>
    <col min="10017" max="10017" width="1.5" style="269" customWidth="1"/>
    <col min="10018" max="10020" width="3.25" style="269" customWidth="1"/>
    <col min="10021" max="10240" width="4" style="269"/>
    <col min="10241" max="10241" width="1.5" style="269" customWidth="1"/>
    <col min="10242" max="10252" width="3.25" style="269" customWidth="1"/>
    <col min="10253" max="10253" width="13" style="269" customWidth="1"/>
    <col min="10254" max="10254" width="4.125" style="269" bestFit="1" customWidth="1"/>
    <col min="10255" max="10272" width="3.25" style="269" customWidth="1"/>
    <col min="10273" max="10273" width="1.5" style="269" customWidth="1"/>
    <col min="10274" max="10276" width="3.25" style="269" customWidth="1"/>
    <col min="10277" max="10496" width="4" style="269"/>
    <col min="10497" max="10497" width="1.5" style="269" customWidth="1"/>
    <col min="10498" max="10508" width="3.25" style="269" customWidth="1"/>
    <col min="10509" max="10509" width="13" style="269" customWidth="1"/>
    <col min="10510" max="10510" width="4.125" style="269" bestFit="1" customWidth="1"/>
    <col min="10511" max="10528" width="3.25" style="269" customWidth="1"/>
    <col min="10529" max="10529" width="1.5" style="269" customWidth="1"/>
    <col min="10530" max="10532" width="3.25" style="269" customWidth="1"/>
    <col min="10533" max="10752" width="4" style="269"/>
    <col min="10753" max="10753" width="1.5" style="269" customWidth="1"/>
    <col min="10754" max="10764" width="3.25" style="269" customWidth="1"/>
    <col min="10765" max="10765" width="13" style="269" customWidth="1"/>
    <col min="10766" max="10766" width="4.125" style="269" bestFit="1" customWidth="1"/>
    <col min="10767" max="10784" width="3.25" style="269" customWidth="1"/>
    <col min="10785" max="10785" width="1.5" style="269" customWidth="1"/>
    <col min="10786" max="10788" width="3.25" style="269" customWidth="1"/>
    <col min="10789" max="11008" width="4" style="269"/>
    <col min="11009" max="11009" width="1.5" style="269" customWidth="1"/>
    <col min="11010" max="11020" width="3.25" style="269" customWidth="1"/>
    <col min="11021" max="11021" width="13" style="269" customWidth="1"/>
    <col min="11022" max="11022" width="4.125" style="269" bestFit="1" customWidth="1"/>
    <col min="11023" max="11040" width="3.25" style="269" customWidth="1"/>
    <col min="11041" max="11041" width="1.5" style="269" customWidth="1"/>
    <col min="11042" max="11044" width="3.25" style="269" customWidth="1"/>
    <col min="11045" max="11264" width="4" style="269"/>
    <col min="11265" max="11265" width="1.5" style="269" customWidth="1"/>
    <col min="11266" max="11276" width="3.25" style="269" customWidth="1"/>
    <col min="11277" max="11277" width="13" style="269" customWidth="1"/>
    <col min="11278" max="11278" width="4.125" style="269" bestFit="1" customWidth="1"/>
    <col min="11279" max="11296" width="3.25" style="269" customWidth="1"/>
    <col min="11297" max="11297" width="1.5" style="269" customWidth="1"/>
    <col min="11298" max="11300" width="3.25" style="269" customWidth="1"/>
    <col min="11301" max="11520" width="4" style="269"/>
    <col min="11521" max="11521" width="1.5" style="269" customWidth="1"/>
    <col min="11522" max="11532" width="3.25" style="269" customWidth="1"/>
    <col min="11533" max="11533" width="13" style="269" customWidth="1"/>
    <col min="11534" max="11534" width="4.125" style="269" bestFit="1" customWidth="1"/>
    <col min="11535" max="11552" width="3.25" style="269" customWidth="1"/>
    <col min="11553" max="11553" width="1.5" style="269" customWidth="1"/>
    <col min="11554" max="11556" width="3.25" style="269" customWidth="1"/>
    <col min="11557" max="11776" width="4" style="269"/>
    <col min="11777" max="11777" width="1.5" style="269" customWidth="1"/>
    <col min="11778" max="11788" width="3.25" style="269" customWidth="1"/>
    <col min="11789" max="11789" width="13" style="269" customWidth="1"/>
    <col min="11790" max="11790" width="4.125" style="269" bestFit="1" customWidth="1"/>
    <col min="11791" max="11808" width="3.25" style="269" customWidth="1"/>
    <col min="11809" max="11809" width="1.5" style="269" customWidth="1"/>
    <col min="11810" max="11812" width="3.25" style="269" customWidth="1"/>
    <col min="11813" max="12032" width="4" style="269"/>
    <col min="12033" max="12033" width="1.5" style="269" customWidth="1"/>
    <col min="12034" max="12044" width="3.25" style="269" customWidth="1"/>
    <col min="12045" max="12045" width="13" style="269" customWidth="1"/>
    <col min="12046" max="12046" width="4.125" style="269" bestFit="1" customWidth="1"/>
    <col min="12047" max="12064" width="3.25" style="269" customWidth="1"/>
    <col min="12065" max="12065" width="1.5" style="269" customWidth="1"/>
    <col min="12066" max="12068" width="3.25" style="269" customWidth="1"/>
    <col min="12069" max="12288" width="4" style="269"/>
    <col min="12289" max="12289" width="1.5" style="269" customWidth="1"/>
    <col min="12290" max="12300" width="3.25" style="269" customWidth="1"/>
    <col min="12301" max="12301" width="13" style="269" customWidth="1"/>
    <col min="12302" max="12302" width="4.125" style="269" bestFit="1" customWidth="1"/>
    <col min="12303" max="12320" width="3.25" style="269" customWidth="1"/>
    <col min="12321" max="12321" width="1.5" style="269" customWidth="1"/>
    <col min="12322" max="12324" width="3.25" style="269" customWidth="1"/>
    <col min="12325" max="12544" width="4" style="269"/>
    <col min="12545" max="12545" width="1.5" style="269" customWidth="1"/>
    <col min="12546" max="12556" width="3.25" style="269" customWidth="1"/>
    <col min="12557" max="12557" width="13" style="269" customWidth="1"/>
    <col min="12558" max="12558" width="4.125" style="269" bestFit="1" customWidth="1"/>
    <col min="12559" max="12576" width="3.25" style="269" customWidth="1"/>
    <col min="12577" max="12577" width="1.5" style="269" customWidth="1"/>
    <col min="12578" max="12580" width="3.25" style="269" customWidth="1"/>
    <col min="12581" max="12800" width="4" style="269"/>
    <col min="12801" max="12801" width="1.5" style="269" customWidth="1"/>
    <col min="12802" max="12812" width="3.25" style="269" customWidth="1"/>
    <col min="12813" max="12813" width="13" style="269" customWidth="1"/>
    <col min="12814" max="12814" width="4.125" style="269" bestFit="1" customWidth="1"/>
    <col min="12815" max="12832" width="3.25" style="269" customWidth="1"/>
    <col min="12833" max="12833" width="1.5" style="269" customWidth="1"/>
    <col min="12834" max="12836" width="3.25" style="269" customWidth="1"/>
    <col min="12837" max="13056" width="4" style="269"/>
    <col min="13057" max="13057" width="1.5" style="269" customWidth="1"/>
    <col min="13058" max="13068" width="3.25" style="269" customWidth="1"/>
    <col min="13069" max="13069" width="13" style="269" customWidth="1"/>
    <col min="13070" max="13070" width="4.125" style="269" bestFit="1" customWidth="1"/>
    <col min="13071" max="13088" width="3.25" style="269" customWidth="1"/>
    <col min="13089" max="13089" width="1.5" style="269" customWidth="1"/>
    <col min="13090" max="13092" width="3.25" style="269" customWidth="1"/>
    <col min="13093" max="13312" width="4" style="269"/>
    <col min="13313" max="13313" width="1.5" style="269" customWidth="1"/>
    <col min="13314" max="13324" width="3.25" style="269" customWidth="1"/>
    <col min="13325" max="13325" width="13" style="269" customWidth="1"/>
    <col min="13326" max="13326" width="4.125" style="269" bestFit="1" customWidth="1"/>
    <col min="13327" max="13344" width="3.25" style="269" customWidth="1"/>
    <col min="13345" max="13345" width="1.5" style="269" customWidth="1"/>
    <col min="13346" max="13348" width="3.25" style="269" customWidth="1"/>
    <col min="13349" max="13568" width="4" style="269"/>
    <col min="13569" max="13569" width="1.5" style="269" customWidth="1"/>
    <col min="13570" max="13580" width="3.25" style="269" customWidth="1"/>
    <col min="13581" max="13581" width="13" style="269" customWidth="1"/>
    <col min="13582" max="13582" width="4.125" style="269" bestFit="1" customWidth="1"/>
    <col min="13583" max="13600" width="3.25" style="269" customWidth="1"/>
    <col min="13601" max="13601" width="1.5" style="269" customWidth="1"/>
    <col min="13602" max="13604" width="3.25" style="269" customWidth="1"/>
    <col min="13605" max="13824" width="4" style="269"/>
    <col min="13825" max="13825" width="1.5" style="269" customWidth="1"/>
    <col min="13826" max="13836" width="3.25" style="269" customWidth="1"/>
    <col min="13837" max="13837" width="13" style="269" customWidth="1"/>
    <col min="13838" max="13838" width="4.125" style="269" bestFit="1" customWidth="1"/>
    <col min="13839" max="13856" width="3.25" style="269" customWidth="1"/>
    <col min="13857" max="13857" width="1.5" style="269" customWidth="1"/>
    <col min="13858" max="13860" width="3.25" style="269" customWidth="1"/>
    <col min="13861" max="14080" width="4" style="269"/>
    <col min="14081" max="14081" width="1.5" style="269" customWidth="1"/>
    <col min="14082" max="14092" width="3.25" style="269" customWidth="1"/>
    <col min="14093" max="14093" width="13" style="269" customWidth="1"/>
    <col min="14094" max="14094" width="4.125" style="269" bestFit="1" customWidth="1"/>
    <col min="14095" max="14112" width="3.25" style="269" customWidth="1"/>
    <col min="14113" max="14113" width="1.5" style="269" customWidth="1"/>
    <col min="14114" max="14116" width="3.25" style="269" customWidth="1"/>
    <col min="14117" max="14336" width="4" style="269"/>
    <col min="14337" max="14337" width="1.5" style="269" customWidth="1"/>
    <col min="14338" max="14348" width="3.25" style="269" customWidth="1"/>
    <col min="14349" max="14349" width="13" style="269" customWidth="1"/>
    <col min="14350" max="14350" width="4.125" style="269" bestFit="1" customWidth="1"/>
    <col min="14351" max="14368" width="3.25" style="269" customWidth="1"/>
    <col min="14369" max="14369" width="1.5" style="269" customWidth="1"/>
    <col min="14370" max="14372" width="3.25" style="269" customWidth="1"/>
    <col min="14373" max="14592" width="4" style="269"/>
    <col min="14593" max="14593" width="1.5" style="269" customWidth="1"/>
    <col min="14594" max="14604" width="3.25" style="269" customWidth="1"/>
    <col min="14605" max="14605" width="13" style="269" customWidth="1"/>
    <col min="14606" max="14606" width="4.125" style="269" bestFit="1" customWidth="1"/>
    <col min="14607" max="14624" width="3.25" style="269" customWidth="1"/>
    <col min="14625" max="14625" width="1.5" style="269" customWidth="1"/>
    <col min="14626" max="14628" width="3.25" style="269" customWidth="1"/>
    <col min="14629" max="14848" width="4" style="269"/>
    <col min="14849" max="14849" width="1.5" style="269" customWidth="1"/>
    <col min="14850" max="14860" width="3.25" style="269" customWidth="1"/>
    <col min="14861" max="14861" width="13" style="269" customWidth="1"/>
    <col min="14862" max="14862" width="4.125" style="269" bestFit="1" customWidth="1"/>
    <col min="14863" max="14880" width="3.25" style="269" customWidth="1"/>
    <col min="14881" max="14881" width="1.5" style="269" customWidth="1"/>
    <col min="14882" max="14884" width="3.25" style="269" customWidth="1"/>
    <col min="14885" max="15104" width="4" style="269"/>
    <col min="15105" max="15105" width="1.5" style="269" customWidth="1"/>
    <col min="15106" max="15116" width="3.25" style="269" customWidth="1"/>
    <col min="15117" max="15117" width="13" style="269" customWidth="1"/>
    <col min="15118" max="15118" width="4.125" style="269" bestFit="1" customWidth="1"/>
    <col min="15119" max="15136" width="3.25" style="269" customWidth="1"/>
    <col min="15137" max="15137" width="1.5" style="269" customWidth="1"/>
    <col min="15138" max="15140" width="3.25" style="269" customWidth="1"/>
    <col min="15141" max="15360" width="4" style="269"/>
    <col min="15361" max="15361" width="1.5" style="269" customWidth="1"/>
    <col min="15362" max="15372" width="3.25" style="269" customWidth="1"/>
    <col min="15373" max="15373" width="13" style="269" customWidth="1"/>
    <col min="15374" max="15374" width="4.125" style="269" bestFit="1" customWidth="1"/>
    <col min="15375" max="15392" width="3.25" style="269" customWidth="1"/>
    <col min="15393" max="15393" width="1.5" style="269" customWidth="1"/>
    <col min="15394" max="15396" width="3.25" style="269" customWidth="1"/>
    <col min="15397" max="15616" width="4" style="269"/>
    <col min="15617" max="15617" width="1.5" style="269" customWidth="1"/>
    <col min="15618" max="15628" width="3.25" style="269" customWidth="1"/>
    <col min="15629" max="15629" width="13" style="269" customWidth="1"/>
    <col min="15630" max="15630" width="4.125" style="269" bestFit="1" customWidth="1"/>
    <col min="15631" max="15648" width="3.25" style="269" customWidth="1"/>
    <col min="15649" max="15649" width="1.5" style="269" customWidth="1"/>
    <col min="15650" max="15652" width="3.25" style="269" customWidth="1"/>
    <col min="15653" max="15872" width="4" style="269"/>
    <col min="15873" max="15873" width="1.5" style="269" customWidth="1"/>
    <col min="15874" max="15884" width="3.25" style="269" customWidth="1"/>
    <col min="15885" max="15885" width="13" style="269" customWidth="1"/>
    <col min="15886" max="15886" width="4.125" style="269" bestFit="1" customWidth="1"/>
    <col min="15887" max="15904" width="3.25" style="269" customWidth="1"/>
    <col min="15905" max="15905" width="1.5" style="269" customWidth="1"/>
    <col min="15906" max="15908" width="3.25" style="269" customWidth="1"/>
    <col min="15909" max="16128" width="4" style="269"/>
    <col min="16129" max="16129" width="1.5" style="269" customWidth="1"/>
    <col min="16130" max="16140" width="3.25" style="269" customWidth="1"/>
    <col min="16141" max="16141" width="13" style="269" customWidth="1"/>
    <col min="16142" max="16142" width="4.125" style="269" bestFit="1" customWidth="1"/>
    <col min="16143" max="16160" width="3.25" style="269" customWidth="1"/>
    <col min="16161" max="16161" width="1.5" style="269" customWidth="1"/>
    <col min="16162" max="16164" width="3.25" style="269" customWidth="1"/>
    <col min="16165" max="16384" width="4" style="269"/>
  </cols>
  <sheetData>
    <row r="2" spans="1:32">
      <c r="B2" s="269" t="s">
        <v>341</v>
      </c>
    </row>
    <row r="4" spans="1:32">
      <c r="X4" s="270" t="s">
        <v>342</v>
      </c>
      <c r="Y4" s="270"/>
      <c r="Z4" s="270"/>
      <c r="AA4" s="270"/>
      <c r="AB4" s="270"/>
      <c r="AC4" s="270"/>
    </row>
    <row r="5" spans="1:32">
      <c r="B5" s="270" t="s">
        <v>343</v>
      </c>
      <c r="C5" s="270"/>
      <c r="D5" s="270"/>
      <c r="E5" s="270"/>
      <c r="F5" s="270"/>
      <c r="G5" s="270"/>
      <c r="H5" s="270"/>
      <c r="I5" s="270"/>
      <c r="J5" s="270"/>
    </row>
    <row r="7" spans="1:32">
      <c r="U7" s="269" t="s">
        <v>344</v>
      </c>
    </row>
    <row r="9" spans="1:32" ht="20.25" customHeight="1">
      <c r="B9" s="616" t="s">
        <v>345</v>
      </c>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row>
    <row r="10" spans="1:32" ht="20.25" customHeight="1">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row>
    <row r="11" spans="1:32">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row>
    <row r="12" spans="1:32">
      <c r="A12" s="269" t="s">
        <v>346</v>
      </c>
    </row>
    <row r="14" spans="1:32" ht="36" customHeight="1">
      <c r="R14" s="617" t="s">
        <v>25</v>
      </c>
      <c r="S14" s="618"/>
      <c r="T14" s="618"/>
      <c r="U14" s="618"/>
      <c r="V14" s="619"/>
      <c r="W14" s="272"/>
      <c r="X14" s="273"/>
      <c r="Y14" s="273"/>
      <c r="Z14" s="273"/>
      <c r="AA14" s="273"/>
      <c r="AB14" s="273"/>
      <c r="AC14" s="273"/>
      <c r="AD14" s="273"/>
      <c r="AE14" s="273"/>
      <c r="AF14" s="274"/>
    </row>
    <row r="15" spans="1:32" ht="13.5" customHeight="1"/>
    <row r="16" spans="1:32" s="275" customFormat="1" ht="34.5" customHeight="1">
      <c r="B16" s="617" t="s">
        <v>347</v>
      </c>
      <c r="C16" s="618"/>
      <c r="D16" s="618"/>
      <c r="E16" s="618"/>
      <c r="F16" s="618"/>
      <c r="G16" s="618"/>
      <c r="H16" s="618"/>
      <c r="I16" s="618"/>
      <c r="J16" s="618"/>
      <c r="K16" s="618"/>
      <c r="L16" s="619"/>
      <c r="M16" s="618" t="s">
        <v>348</v>
      </c>
      <c r="N16" s="619"/>
      <c r="O16" s="617" t="s">
        <v>349</v>
      </c>
      <c r="P16" s="618"/>
      <c r="Q16" s="618"/>
      <c r="R16" s="618"/>
      <c r="S16" s="618"/>
      <c r="T16" s="618"/>
      <c r="U16" s="618"/>
      <c r="V16" s="618"/>
      <c r="W16" s="618"/>
      <c r="X16" s="618"/>
      <c r="Y16" s="618"/>
      <c r="Z16" s="618"/>
      <c r="AA16" s="618"/>
      <c r="AB16" s="618"/>
      <c r="AC16" s="618"/>
      <c r="AD16" s="618"/>
      <c r="AE16" s="618"/>
      <c r="AF16" s="619"/>
    </row>
    <row r="17" spans="2:32" s="275" customFormat="1" ht="19.5" customHeight="1">
      <c r="B17" s="595" t="s">
        <v>350</v>
      </c>
      <c r="C17" s="596"/>
      <c r="D17" s="596"/>
      <c r="E17" s="596"/>
      <c r="F17" s="596"/>
      <c r="G17" s="596"/>
      <c r="H17" s="596"/>
      <c r="I17" s="596"/>
      <c r="J17" s="596"/>
      <c r="K17" s="596"/>
      <c r="L17" s="597"/>
      <c r="M17" s="276"/>
      <c r="N17" s="277" t="s">
        <v>351</v>
      </c>
      <c r="O17" s="613"/>
      <c r="P17" s="614"/>
      <c r="Q17" s="614"/>
      <c r="R17" s="614"/>
      <c r="S17" s="614"/>
      <c r="T17" s="614"/>
      <c r="U17" s="614"/>
      <c r="V17" s="614"/>
      <c r="W17" s="614"/>
      <c r="X17" s="614"/>
      <c r="Y17" s="614"/>
      <c r="Z17" s="614"/>
      <c r="AA17" s="614"/>
      <c r="AB17" s="614"/>
      <c r="AC17" s="614"/>
      <c r="AD17" s="614"/>
      <c r="AE17" s="614"/>
      <c r="AF17" s="615"/>
    </row>
    <row r="18" spans="2:32" s="275" customFormat="1" ht="19.5" customHeight="1">
      <c r="B18" s="604"/>
      <c r="C18" s="605"/>
      <c r="D18" s="605"/>
      <c r="E18" s="605"/>
      <c r="F18" s="605"/>
      <c r="G18" s="605"/>
      <c r="H18" s="605"/>
      <c r="I18" s="605"/>
      <c r="J18" s="605"/>
      <c r="K18" s="605"/>
      <c r="L18" s="606"/>
      <c r="M18" s="278"/>
      <c r="N18" s="279" t="s">
        <v>351</v>
      </c>
      <c r="O18" s="278"/>
      <c r="P18" s="280"/>
      <c r="Q18" s="280"/>
      <c r="R18" s="280"/>
      <c r="S18" s="280"/>
      <c r="T18" s="280"/>
      <c r="U18" s="280"/>
      <c r="V18" s="280"/>
      <c r="W18" s="280"/>
      <c r="X18" s="280"/>
      <c r="Y18" s="280"/>
      <c r="Z18" s="280"/>
      <c r="AA18" s="280"/>
      <c r="AB18" s="280"/>
      <c r="AC18" s="280"/>
      <c r="AD18" s="280"/>
      <c r="AE18" s="280"/>
      <c r="AF18" s="279"/>
    </row>
    <row r="19" spans="2:32" s="275" customFormat="1" ht="19.5" customHeight="1">
      <c r="B19" s="607"/>
      <c r="C19" s="608"/>
      <c r="D19" s="608"/>
      <c r="E19" s="608"/>
      <c r="F19" s="608"/>
      <c r="G19" s="608"/>
      <c r="H19" s="608"/>
      <c r="I19" s="608"/>
      <c r="J19" s="608"/>
      <c r="K19" s="608"/>
      <c r="L19" s="609"/>
      <c r="M19" s="278"/>
      <c r="N19" s="279" t="s">
        <v>351</v>
      </c>
      <c r="O19" s="278"/>
      <c r="P19" s="280"/>
      <c r="Q19" s="280"/>
      <c r="R19" s="280"/>
      <c r="S19" s="280"/>
      <c r="T19" s="280"/>
      <c r="U19" s="280"/>
      <c r="V19" s="280"/>
      <c r="W19" s="280"/>
      <c r="X19" s="280"/>
      <c r="Y19" s="280"/>
      <c r="Z19" s="280"/>
      <c r="AA19" s="280"/>
      <c r="AB19" s="280"/>
      <c r="AC19" s="280"/>
      <c r="AD19" s="280"/>
      <c r="AE19" s="280"/>
      <c r="AF19" s="279"/>
    </row>
    <row r="20" spans="2:32" s="275" customFormat="1" ht="19.5" customHeight="1">
      <c r="B20" s="595" t="s">
        <v>352</v>
      </c>
      <c r="C20" s="596"/>
      <c r="D20" s="596"/>
      <c r="E20" s="596"/>
      <c r="F20" s="596"/>
      <c r="G20" s="596"/>
      <c r="H20" s="596"/>
      <c r="I20" s="596"/>
      <c r="J20" s="596"/>
      <c r="K20" s="596"/>
      <c r="L20" s="597"/>
      <c r="M20" s="278"/>
      <c r="N20" s="280" t="s">
        <v>351</v>
      </c>
      <c r="O20" s="278"/>
      <c r="P20" s="280"/>
      <c r="Q20" s="280"/>
      <c r="R20" s="280"/>
      <c r="S20" s="280"/>
      <c r="T20" s="280"/>
      <c r="U20" s="280"/>
      <c r="V20" s="280"/>
      <c r="W20" s="280"/>
      <c r="X20" s="280"/>
      <c r="Y20" s="280"/>
      <c r="Z20" s="280"/>
      <c r="AA20" s="280"/>
      <c r="AB20" s="280"/>
      <c r="AC20" s="280"/>
      <c r="AD20" s="280"/>
      <c r="AE20" s="280"/>
      <c r="AF20" s="279"/>
    </row>
    <row r="21" spans="2:32" s="275" customFormat="1" ht="19.5" customHeight="1">
      <c r="B21" s="604"/>
      <c r="C21" s="605"/>
      <c r="D21" s="605"/>
      <c r="E21" s="605"/>
      <c r="F21" s="605"/>
      <c r="G21" s="605"/>
      <c r="H21" s="605"/>
      <c r="I21" s="605"/>
      <c r="J21" s="605"/>
      <c r="K21" s="605"/>
      <c r="L21" s="606"/>
      <c r="M21" s="278"/>
      <c r="N21" s="280" t="s">
        <v>351</v>
      </c>
      <c r="O21" s="278"/>
      <c r="P21" s="280"/>
      <c r="Q21" s="280"/>
      <c r="R21" s="280"/>
      <c r="S21" s="280"/>
      <c r="T21" s="280"/>
      <c r="U21" s="280"/>
      <c r="V21" s="280"/>
      <c r="W21" s="280"/>
      <c r="X21" s="280"/>
      <c r="Y21" s="280"/>
      <c r="Z21" s="280"/>
      <c r="AA21" s="280"/>
      <c r="AB21" s="280"/>
      <c r="AC21" s="280"/>
      <c r="AD21" s="280"/>
      <c r="AE21" s="280"/>
      <c r="AF21" s="279"/>
    </row>
    <row r="22" spans="2:32" s="275" customFormat="1" ht="19.5" customHeight="1">
      <c r="B22" s="607"/>
      <c r="C22" s="608"/>
      <c r="D22" s="608"/>
      <c r="E22" s="608"/>
      <c r="F22" s="608"/>
      <c r="G22" s="608"/>
      <c r="H22" s="608"/>
      <c r="I22" s="608"/>
      <c r="J22" s="608"/>
      <c r="K22" s="608"/>
      <c r="L22" s="609"/>
      <c r="M22" s="281"/>
      <c r="N22" s="282" t="s">
        <v>351</v>
      </c>
      <c r="O22" s="278"/>
      <c r="P22" s="280"/>
      <c r="Q22" s="280"/>
      <c r="R22" s="280"/>
      <c r="S22" s="280"/>
      <c r="T22" s="280"/>
      <c r="U22" s="280"/>
      <c r="V22" s="280"/>
      <c r="W22" s="280"/>
      <c r="X22" s="280"/>
      <c r="Y22" s="280"/>
      <c r="Z22" s="280"/>
      <c r="AA22" s="280"/>
      <c r="AB22" s="280"/>
      <c r="AC22" s="280"/>
      <c r="AD22" s="280"/>
      <c r="AE22" s="280"/>
      <c r="AF22" s="279"/>
    </row>
    <row r="23" spans="2:32" s="275" customFormat="1" ht="19.5" customHeight="1">
      <c r="B23" s="595" t="s">
        <v>353</v>
      </c>
      <c r="C23" s="596"/>
      <c r="D23" s="596"/>
      <c r="E23" s="596"/>
      <c r="F23" s="596"/>
      <c r="G23" s="596"/>
      <c r="H23" s="596"/>
      <c r="I23" s="596"/>
      <c r="J23" s="596"/>
      <c r="K23" s="596"/>
      <c r="L23" s="597"/>
      <c r="M23" s="278"/>
      <c r="N23" s="280" t="s">
        <v>351</v>
      </c>
      <c r="O23" s="278"/>
      <c r="P23" s="280"/>
      <c r="Q23" s="280"/>
      <c r="R23" s="280"/>
      <c r="S23" s="280"/>
      <c r="T23" s="280"/>
      <c r="U23" s="280"/>
      <c r="V23" s="280"/>
      <c r="W23" s="280"/>
      <c r="X23" s="280"/>
      <c r="Y23" s="280"/>
      <c r="Z23" s="280"/>
      <c r="AA23" s="280"/>
      <c r="AB23" s="280"/>
      <c r="AC23" s="280"/>
      <c r="AD23" s="280"/>
      <c r="AE23" s="280"/>
      <c r="AF23" s="279"/>
    </row>
    <row r="24" spans="2:32" s="275" customFormat="1" ht="19.5" customHeight="1">
      <c r="B24" s="604"/>
      <c r="C24" s="605"/>
      <c r="D24" s="605"/>
      <c r="E24" s="605"/>
      <c r="F24" s="605"/>
      <c r="G24" s="605"/>
      <c r="H24" s="605"/>
      <c r="I24" s="605"/>
      <c r="J24" s="605"/>
      <c r="K24" s="605"/>
      <c r="L24" s="606"/>
      <c r="M24" s="278"/>
      <c r="N24" s="280" t="s">
        <v>351</v>
      </c>
      <c r="O24" s="278"/>
      <c r="P24" s="280"/>
      <c r="Q24" s="280"/>
      <c r="R24" s="280"/>
      <c r="S24" s="280"/>
      <c r="T24" s="280"/>
      <c r="U24" s="280"/>
      <c r="V24" s="280"/>
      <c r="W24" s="280"/>
      <c r="X24" s="280"/>
      <c r="Y24" s="280"/>
      <c r="Z24" s="280"/>
      <c r="AA24" s="280"/>
      <c r="AB24" s="280"/>
      <c r="AC24" s="280"/>
      <c r="AD24" s="280"/>
      <c r="AE24" s="280"/>
      <c r="AF24" s="279"/>
    </row>
    <row r="25" spans="2:32" s="275" customFormat="1" ht="19.5" customHeight="1">
      <c r="B25" s="607"/>
      <c r="C25" s="608"/>
      <c r="D25" s="608"/>
      <c r="E25" s="608"/>
      <c r="F25" s="608"/>
      <c r="G25" s="608"/>
      <c r="H25" s="608"/>
      <c r="I25" s="608"/>
      <c r="J25" s="608"/>
      <c r="K25" s="608"/>
      <c r="L25" s="609"/>
      <c r="M25" s="281"/>
      <c r="N25" s="282" t="s">
        <v>351</v>
      </c>
      <c r="O25" s="278"/>
      <c r="P25" s="280"/>
      <c r="Q25" s="280"/>
      <c r="R25" s="280"/>
      <c r="S25" s="280"/>
      <c r="T25" s="280"/>
      <c r="U25" s="280"/>
      <c r="V25" s="280"/>
      <c r="W25" s="280"/>
      <c r="X25" s="280"/>
      <c r="Y25" s="280"/>
      <c r="Z25" s="280"/>
      <c r="AA25" s="280"/>
      <c r="AB25" s="280"/>
      <c r="AC25" s="280"/>
      <c r="AD25" s="280"/>
      <c r="AE25" s="280"/>
      <c r="AF25" s="279"/>
    </row>
    <row r="26" spans="2:32" s="275" customFormat="1" ht="19.5" customHeight="1">
      <c r="B26" s="595" t="s">
        <v>354</v>
      </c>
      <c r="C26" s="596"/>
      <c r="D26" s="596"/>
      <c r="E26" s="596"/>
      <c r="F26" s="596"/>
      <c r="G26" s="596"/>
      <c r="H26" s="596"/>
      <c r="I26" s="596"/>
      <c r="J26" s="596"/>
      <c r="K26" s="596"/>
      <c r="L26" s="597"/>
      <c r="M26" s="278"/>
      <c r="N26" s="279" t="s">
        <v>351</v>
      </c>
      <c r="O26" s="278"/>
      <c r="P26" s="280"/>
      <c r="Q26" s="280"/>
      <c r="R26" s="280"/>
      <c r="S26" s="280"/>
      <c r="T26" s="280"/>
      <c r="U26" s="280"/>
      <c r="V26" s="280"/>
      <c r="W26" s="280"/>
      <c r="X26" s="280"/>
      <c r="Y26" s="280"/>
      <c r="Z26" s="280"/>
      <c r="AA26" s="280"/>
      <c r="AB26" s="280"/>
      <c r="AC26" s="280"/>
      <c r="AD26" s="280"/>
      <c r="AE26" s="280"/>
      <c r="AF26" s="279"/>
    </row>
    <row r="27" spans="2:32" s="275" customFormat="1" ht="19.5" customHeight="1">
      <c r="B27" s="598"/>
      <c r="C27" s="599"/>
      <c r="D27" s="599"/>
      <c r="E27" s="599"/>
      <c r="F27" s="599"/>
      <c r="G27" s="599"/>
      <c r="H27" s="599"/>
      <c r="I27" s="599"/>
      <c r="J27" s="599"/>
      <c r="K27" s="599"/>
      <c r="L27" s="600"/>
      <c r="M27" s="278"/>
      <c r="N27" s="279" t="s">
        <v>351</v>
      </c>
      <c r="O27" s="278"/>
      <c r="P27" s="280"/>
      <c r="Q27" s="280"/>
      <c r="R27" s="280"/>
      <c r="S27" s="280"/>
      <c r="T27" s="280"/>
      <c r="U27" s="280"/>
      <c r="V27" s="280"/>
      <c r="W27" s="280"/>
      <c r="X27" s="280"/>
      <c r="Y27" s="280"/>
      <c r="Z27" s="280"/>
      <c r="AA27" s="280"/>
      <c r="AB27" s="280"/>
      <c r="AC27" s="280"/>
      <c r="AD27" s="280"/>
      <c r="AE27" s="280"/>
      <c r="AF27" s="279"/>
    </row>
    <row r="28" spans="2:32" s="275" customFormat="1" ht="19.5" customHeight="1">
      <c r="B28" s="601"/>
      <c r="C28" s="602"/>
      <c r="D28" s="602"/>
      <c r="E28" s="602"/>
      <c r="F28" s="602"/>
      <c r="G28" s="602"/>
      <c r="H28" s="602"/>
      <c r="I28" s="602"/>
      <c r="J28" s="602"/>
      <c r="K28" s="602"/>
      <c r="L28" s="603"/>
      <c r="M28" s="278"/>
      <c r="N28" s="279" t="s">
        <v>351</v>
      </c>
      <c r="O28" s="278"/>
      <c r="P28" s="280"/>
      <c r="Q28" s="280"/>
      <c r="R28" s="280"/>
      <c r="S28" s="280"/>
      <c r="T28" s="280"/>
      <c r="U28" s="280"/>
      <c r="V28" s="280"/>
      <c r="W28" s="280"/>
      <c r="X28" s="280"/>
      <c r="Y28" s="280"/>
      <c r="Z28" s="280"/>
      <c r="AA28" s="280"/>
      <c r="AB28" s="280"/>
      <c r="AC28" s="280"/>
      <c r="AD28" s="280"/>
      <c r="AE28" s="280"/>
      <c r="AF28" s="279"/>
    </row>
    <row r="29" spans="2:32" s="275" customFormat="1" ht="19.5" customHeight="1">
      <c r="B29" s="595" t="s">
        <v>355</v>
      </c>
      <c r="C29" s="596"/>
      <c r="D29" s="596"/>
      <c r="E29" s="596"/>
      <c r="F29" s="596"/>
      <c r="G29" s="596"/>
      <c r="H29" s="596"/>
      <c r="I29" s="596"/>
      <c r="J29" s="596"/>
      <c r="K29" s="596"/>
      <c r="L29" s="597"/>
      <c r="M29" s="278"/>
      <c r="N29" s="279" t="s">
        <v>351</v>
      </c>
      <c r="O29" s="278"/>
      <c r="P29" s="280"/>
      <c r="Q29" s="280"/>
      <c r="R29" s="280"/>
      <c r="S29" s="280"/>
      <c r="T29" s="280"/>
      <c r="U29" s="280"/>
      <c r="V29" s="280"/>
      <c r="W29" s="280"/>
      <c r="X29" s="280"/>
      <c r="Y29" s="280"/>
      <c r="Z29" s="280"/>
      <c r="AA29" s="280"/>
      <c r="AB29" s="280"/>
      <c r="AC29" s="280"/>
      <c r="AD29" s="280"/>
      <c r="AE29" s="280"/>
      <c r="AF29" s="279"/>
    </row>
    <row r="30" spans="2:32" s="275" customFormat="1" ht="19.5" customHeight="1">
      <c r="B30" s="604"/>
      <c r="C30" s="605"/>
      <c r="D30" s="605"/>
      <c r="E30" s="605"/>
      <c r="F30" s="605"/>
      <c r="G30" s="605"/>
      <c r="H30" s="605"/>
      <c r="I30" s="605"/>
      <c r="J30" s="605"/>
      <c r="K30" s="605"/>
      <c r="L30" s="606"/>
      <c r="M30" s="278"/>
      <c r="N30" s="279" t="s">
        <v>351</v>
      </c>
      <c r="O30" s="278"/>
      <c r="P30" s="280"/>
      <c r="Q30" s="280"/>
      <c r="R30" s="280"/>
      <c r="S30" s="280"/>
      <c r="T30" s="280"/>
      <c r="U30" s="280"/>
      <c r="V30" s="280"/>
      <c r="W30" s="280"/>
      <c r="X30" s="280"/>
      <c r="Y30" s="280"/>
      <c r="Z30" s="280"/>
      <c r="AA30" s="280"/>
      <c r="AB30" s="280"/>
      <c r="AC30" s="280"/>
      <c r="AD30" s="280"/>
      <c r="AE30" s="280"/>
      <c r="AF30" s="279"/>
    </row>
    <row r="31" spans="2:32" s="275" customFormat="1" ht="19.5" customHeight="1">
      <c r="B31" s="607"/>
      <c r="C31" s="608"/>
      <c r="D31" s="608"/>
      <c r="E31" s="608"/>
      <c r="F31" s="608"/>
      <c r="G31" s="608"/>
      <c r="H31" s="608"/>
      <c r="I31" s="608"/>
      <c r="J31" s="608"/>
      <c r="K31" s="608"/>
      <c r="L31" s="609"/>
      <c r="M31" s="278"/>
      <c r="N31" s="279" t="s">
        <v>351</v>
      </c>
      <c r="O31" s="278"/>
      <c r="P31" s="280"/>
      <c r="Q31" s="280"/>
      <c r="R31" s="280"/>
      <c r="S31" s="280"/>
      <c r="T31" s="280"/>
      <c r="U31" s="280"/>
      <c r="V31" s="280"/>
      <c r="W31" s="280"/>
      <c r="X31" s="280"/>
      <c r="Y31" s="280"/>
      <c r="Z31" s="280"/>
      <c r="AA31" s="280"/>
      <c r="AB31" s="280"/>
      <c r="AC31" s="280"/>
      <c r="AD31" s="280"/>
      <c r="AE31" s="280"/>
      <c r="AF31" s="279"/>
    </row>
    <row r="32" spans="2:32" s="275" customFormat="1" ht="19.5" customHeight="1">
      <c r="B32" s="595" t="s">
        <v>356</v>
      </c>
      <c r="C32" s="596"/>
      <c r="D32" s="596"/>
      <c r="E32" s="596"/>
      <c r="F32" s="596"/>
      <c r="G32" s="596"/>
      <c r="H32" s="596"/>
      <c r="I32" s="596"/>
      <c r="J32" s="596"/>
      <c r="K32" s="596"/>
      <c r="L32" s="597"/>
      <c r="M32" s="278"/>
      <c r="N32" s="279" t="s">
        <v>351</v>
      </c>
      <c r="O32" s="278"/>
      <c r="P32" s="280"/>
      <c r="Q32" s="280"/>
      <c r="R32" s="280"/>
      <c r="S32" s="280"/>
      <c r="T32" s="280"/>
      <c r="U32" s="280"/>
      <c r="V32" s="280"/>
      <c r="W32" s="280"/>
      <c r="X32" s="280"/>
      <c r="Y32" s="280"/>
      <c r="Z32" s="280"/>
      <c r="AA32" s="280"/>
      <c r="AB32" s="280"/>
      <c r="AC32" s="280"/>
      <c r="AD32" s="280"/>
      <c r="AE32" s="280"/>
      <c r="AF32" s="279"/>
    </row>
    <row r="33" spans="2:32" s="275" customFormat="1" ht="19.5" customHeight="1">
      <c r="B33" s="598"/>
      <c r="C33" s="599"/>
      <c r="D33" s="599"/>
      <c r="E33" s="599"/>
      <c r="F33" s="599"/>
      <c r="G33" s="599"/>
      <c r="H33" s="599"/>
      <c r="I33" s="599"/>
      <c r="J33" s="599"/>
      <c r="K33" s="599"/>
      <c r="L33" s="600"/>
      <c r="M33" s="278"/>
      <c r="N33" s="279" t="s">
        <v>351</v>
      </c>
      <c r="O33" s="278"/>
      <c r="P33" s="280"/>
      <c r="Q33" s="280"/>
      <c r="R33" s="280"/>
      <c r="S33" s="280"/>
      <c r="T33" s="280"/>
      <c r="U33" s="280"/>
      <c r="V33" s="280"/>
      <c r="W33" s="280"/>
      <c r="X33" s="280"/>
      <c r="Y33" s="280"/>
      <c r="Z33" s="280"/>
      <c r="AA33" s="280"/>
      <c r="AB33" s="280"/>
      <c r="AC33" s="280"/>
      <c r="AD33" s="280"/>
      <c r="AE33" s="280"/>
      <c r="AF33" s="279"/>
    </row>
    <row r="34" spans="2:32" s="275" customFormat="1" ht="19.5" customHeight="1">
      <c r="B34" s="601"/>
      <c r="C34" s="602"/>
      <c r="D34" s="602"/>
      <c r="E34" s="602"/>
      <c r="F34" s="602"/>
      <c r="G34" s="602"/>
      <c r="H34" s="602"/>
      <c r="I34" s="602"/>
      <c r="J34" s="602"/>
      <c r="K34" s="602"/>
      <c r="L34" s="603"/>
      <c r="M34" s="278"/>
      <c r="N34" s="279" t="s">
        <v>351</v>
      </c>
      <c r="O34" s="278"/>
      <c r="P34" s="280"/>
      <c r="Q34" s="280"/>
      <c r="R34" s="280"/>
      <c r="S34" s="280"/>
      <c r="T34" s="280"/>
      <c r="U34" s="280"/>
      <c r="V34" s="280"/>
      <c r="W34" s="280"/>
      <c r="X34" s="280"/>
      <c r="Y34" s="280"/>
      <c r="Z34" s="280"/>
      <c r="AA34" s="280"/>
      <c r="AB34" s="280"/>
      <c r="AC34" s="280"/>
      <c r="AD34" s="280"/>
      <c r="AE34" s="280"/>
      <c r="AF34" s="279"/>
    </row>
    <row r="35" spans="2:32" s="275" customFormat="1" ht="19.5" customHeight="1">
      <c r="B35" s="595" t="s">
        <v>357</v>
      </c>
      <c r="C35" s="596"/>
      <c r="D35" s="596"/>
      <c r="E35" s="596"/>
      <c r="F35" s="596"/>
      <c r="G35" s="596"/>
      <c r="H35" s="596"/>
      <c r="I35" s="596"/>
      <c r="J35" s="596"/>
      <c r="K35" s="596"/>
      <c r="L35" s="597"/>
      <c r="M35" s="283"/>
      <c r="N35" s="280" t="s">
        <v>351</v>
      </c>
      <c r="O35" s="278"/>
      <c r="P35" s="280"/>
      <c r="Q35" s="280"/>
      <c r="R35" s="280"/>
      <c r="S35" s="280"/>
      <c r="T35" s="280"/>
      <c r="U35" s="280"/>
      <c r="V35" s="280"/>
      <c r="W35" s="280"/>
      <c r="X35" s="280"/>
      <c r="Y35" s="280"/>
      <c r="Z35" s="280"/>
      <c r="AA35" s="280"/>
      <c r="AB35" s="280"/>
      <c r="AC35" s="280"/>
      <c r="AD35" s="280"/>
      <c r="AE35" s="280"/>
      <c r="AF35" s="279"/>
    </row>
    <row r="36" spans="2:32" s="275" customFormat="1" ht="19.5" customHeight="1">
      <c r="B36" s="598"/>
      <c r="C36" s="599"/>
      <c r="D36" s="599"/>
      <c r="E36" s="599"/>
      <c r="F36" s="599"/>
      <c r="G36" s="599"/>
      <c r="H36" s="599"/>
      <c r="I36" s="599"/>
      <c r="J36" s="599"/>
      <c r="K36" s="599"/>
      <c r="L36" s="600"/>
      <c r="M36" s="283"/>
      <c r="N36" s="280" t="s">
        <v>351</v>
      </c>
      <c r="O36" s="278"/>
      <c r="P36" s="280"/>
      <c r="Q36" s="280"/>
      <c r="R36" s="280"/>
      <c r="S36" s="280"/>
      <c r="T36" s="280"/>
      <c r="U36" s="280"/>
      <c r="V36" s="280"/>
      <c r="W36" s="280"/>
      <c r="X36" s="280"/>
      <c r="Y36" s="280"/>
      <c r="Z36" s="280"/>
      <c r="AA36" s="280"/>
      <c r="AB36" s="280"/>
      <c r="AC36" s="280"/>
      <c r="AD36" s="280"/>
      <c r="AE36" s="280"/>
      <c r="AF36" s="279"/>
    </row>
    <row r="37" spans="2:32" s="275" customFormat="1" ht="19.5" customHeight="1">
      <c r="B37" s="601"/>
      <c r="C37" s="602"/>
      <c r="D37" s="602"/>
      <c r="E37" s="602"/>
      <c r="F37" s="602"/>
      <c r="G37" s="602"/>
      <c r="H37" s="602"/>
      <c r="I37" s="602"/>
      <c r="J37" s="602"/>
      <c r="K37" s="602"/>
      <c r="L37" s="603"/>
      <c r="M37" s="278"/>
      <c r="N37" s="282" t="s">
        <v>351</v>
      </c>
      <c r="O37" s="284"/>
      <c r="P37" s="282"/>
      <c r="Q37" s="282"/>
      <c r="R37" s="282"/>
      <c r="S37" s="282"/>
      <c r="T37" s="282"/>
      <c r="U37" s="282"/>
      <c r="V37" s="282"/>
      <c r="W37" s="282"/>
      <c r="X37" s="282"/>
      <c r="Y37" s="282"/>
      <c r="Z37" s="282"/>
      <c r="AA37" s="282"/>
      <c r="AB37" s="282"/>
      <c r="AC37" s="282"/>
      <c r="AD37" s="282"/>
      <c r="AE37" s="282"/>
      <c r="AF37" s="277"/>
    </row>
    <row r="38" spans="2:32" s="275" customFormat="1" ht="19.5" customHeight="1">
      <c r="B38" s="595" t="s">
        <v>358</v>
      </c>
      <c r="C38" s="596"/>
      <c r="D38" s="596"/>
      <c r="E38" s="596"/>
      <c r="F38" s="596"/>
      <c r="G38" s="596"/>
      <c r="H38" s="596"/>
      <c r="I38" s="596"/>
      <c r="J38" s="596"/>
      <c r="K38" s="596"/>
      <c r="L38" s="597"/>
      <c r="M38" s="283"/>
      <c r="N38" s="280" t="s">
        <v>351</v>
      </c>
      <c r="O38" s="278"/>
      <c r="P38" s="280"/>
      <c r="Q38" s="280"/>
      <c r="R38" s="280"/>
      <c r="S38" s="280"/>
      <c r="T38" s="280"/>
      <c r="U38" s="280"/>
      <c r="V38" s="280"/>
      <c r="W38" s="280"/>
      <c r="X38" s="280"/>
      <c r="Y38" s="280"/>
      <c r="Z38" s="280"/>
      <c r="AA38" s="280"/>
      <c r="AB38" s="280"/>
      <c r="AC38" s="280"/>
      <c r="AD38" s="280"/>
      <c r="AE38" s="280"/>
      <c r="AF38" s="279"/>
    </row>
    <row r="39" spans="2:32" s="275" customFormat="1" ht="19.5" customHeight="1">
      <c r="B39" s="598"/>
      <c r="C39" s="599"/>
      <c r="D39" s="599"/>
      <c r="E39" s="599"/>
      <c r="F39" s="599"/>
      <c r="G39" s="599"/>
      <c r="H39" s="599"/>
      <c r="I39" s="599"/>
      <c r="J39" s="599"/>
      <c r="K39" s="599"/>
      <c r="L39" s="600"/>
      <c r="M39" s="283"/>
      <c r="N39" s="280" t="s">
        <v>351</v>
      </c>
      <c r="O39" s="278"/>
      <c r="P39" s="280"/>
      <c r="Q39" s="280"/>
      <c r="R39" s="280"/>
      <c r="S39" s="280"/>
      <c r="T39" s="280"/>
      <c r="U39" s="280"/>
      <c r="V39" s="280"/>
      <c r="W39" s="280"/>
      <c r="X39" s="280"/>
      <c r="Y39" s="280"/>
      <c r="Z39" s="280"/>
      <c r="AA39" s="280"/>
      <c r="AB39" s="280"/>
      <c r="AC39" s="280"/>
      <c r="AD39" s="280"/>
      <c r="AE39" s="280"/>
      <c r="AF39" s="279"/>
    </row>
    <row r="40" spans="2:32" s="275" customFormat="1" ht="19.5" customHeight="1">
      <c r="B40" s="601"/>
      <c r="C40" s="602"/>
      <c r="D40" s="602"/>
      <c r="E40" s="602"/>
      <c r="F40" s="602"/>
      <c r="G40" s="602"/>
      <c r="H40" s="602"/>
      <c r="I40" s="602"/>
      <c r="J40" s="602"/>
      <c r="K40" s="602"/>
      <c r="L40" s="603"/>
      <c r="M40" s="278"/>
      <c r="N40" s="282" t="s">
        <v>351</v>
      </c>
      <c r="O40" s="284"/>
      <c r="P40" s="282"/>
      <c r="Q40" s="282"/>
      <c r="R40" s="282"/>
      <c r="S40" s="282"/>
      <c r="T40" s="282"/>
      <c r="U40" s="282"/>
      <c r="V40" s="282"/>
      <c r="W40" s="282"/>
      <c r="X40" s="282"/>
      <c r="Y40" s="282"/>
      <c r="Z40" s="282"/>
      <c r="AA40" s="282"/>
      <c r="AB40" s="282"/>
      <c r="AC40" s="282"/>
      <c r="AD40" s="282"/>
      <c r="AE40" s="282"/>
      <c r="AF40" s="277"/>
    </row>
    <row r="41" spans="2:32" s="275" customFormat="1" ht="19.5" customHeight="1">
      <c r="B41" s="595" t="s">
        <v>359</v>
      </c>
      <c r="C41" s="596"/>
      <c r="D41" s="596"/>
      <c r="E41" s="596"/>
      <c r="F41" s="596"/>
      <c r="G41" s="596"/>
      <c r="H41" s="596"/>
      <c r="I41" s="596"/>
      <c r="J41" s="596"/>
      <c r="K41" s="596"/>
      <c r="L41" s="597"/>
      <c r="M41" s="283"/>
      <c r="N41" s="280" t="s">
        <v>351</v>
      </c>
      <c r="O41" s="278"/>
      <c r="P41" s="280"/>
      <c r="Q41" s="280"/>
      <c r="R41" s="280"/>
      <c r="S41" s="280"/>
      <c r="T41" s="280"/>
      <c r="U41" s="280"/>
      <c r="V41" s="280"/>
      <c r="W41" s="280"/>
      <c r="X41" s="280"/>
      <c r="Y41" s="280"/>
      <c r="Z41" s="280"/>
      <c r="AA41" s="280"/>
      <c r="AB41" s="280"/>
      <c r="AC41" s="280"/>
      <c r="AD41" s="280"/>
      <c r="AE41" s="280"/>
      <c r="AF41" s="279"/>
    </row>
    <row r="42" spans="2:32" s="275" customFormat="1" ht="19.5" customHeight="1">
      <c r="B42" s="598"/>
      <c r="C42" s="599"/>
      <c r="D42" s="599"/>
      <c r="E42" s="599"/>
      <c r="F42" s="599"/>
      <c r="G42" s="599"/>
      <c r="H42" s="599"/>
      <c r="I42" s="599"/>
      <c r="J42" s="599"/>
      <c r="K42" s="599"/>
      <c r="L42" s="600"/>
      <c r="M42" s="283"/>
      <c r="N42" s="280" t="s">
        <v>351</v>
      </c>
      <c r="O42" s="278"/>
      <c r="P42" s="280"/>
      <c r="Q42" s="280"/>
      <c r="R42" s="280"/>
      <c r="S42" s="280"/>
      <c r="T42" s="280"/>
      <c r="U42" s="280"/>
      <c r="V42" s="280"/>
      <c r="W42" s="280"/>
      <c r="X42" s="280"/>
      <c r="Y42" s="280"/>
      <c r="Z42" s="280"/>
      <c r="AA42" s="280"/>
      <c r="AB42" s="280"/>
      <c r="AC42" s="280"/>
      <c r="AD42" s="280"/>
      <c r="AE42" s="280"/>
      <c r="AF42" s="279"/>
    </row>
    <row r="43" spans="2:32" s="275" customFormat="1" ht="19.5" customHeight="1" thickBot="1">
      <c r="B43" s="601"/>
      <c r="C43" s="602"/>
      <c r="D43" s="602"/>
      <c r="E43" s="602"/>
      <c r="F43" s="602"/>
      <c r="G43" s="602"/>
      <c r="H43" s="602"/>
      <c r="I43" s="602"/>
      <c r="J43" s="602"/>
      <c r="K43" s="602"/>
      <c r="L43" s="603"/>
      <c r="M43" s="281"/>
      <c r="N43" s="282" t="s">
        <v>351</v>
      </c>
      <c r="O43" s="284"/>
      <c r="P43" s="282"/>
      <c r="Q43" s="282"/>
      <c r="R43" s="282"/>
      <c r="S43" s="282"/>
      <c r="T43" s="282"/>
      <c r="U43" s="282"/>
      <c r="V43" s="282"/>
      <c r="W43" s="282"/>
      <c r="X43" s="282"/>
      <c r="Y43" s="282"/>
      <c r="Z43" s="282"/>
      <c r="AA43" s="282"/>
      <c r="AB43" s="282"/>
      <c r="AC43" s="282"/>
      <c r="AD43" s="282"/>
      <c r="AE43" s="282"/>
      <c r="AF43" s="277"/>
    </row>
    <row r="44" spans="2:32" s="275" customFormat="1" ht="19.5" customHeight="1" thickTop="1">
      <c r="B44" s="610" t="s">
        <v>360</v>
      </c>
      <c r="C44" s="611"/>
      <c r="D44" s="611"/>
      <c r="E44" s="611"/>
      <c r="F44" s="611"/>
      <c r="G44" s="611"/>
      <c r="H44" s="611"/>
      <c r="I44" s="611"/>
      <c r="J44" s="611"/>
      <c r="K44" s="611"/>
      <c r="L44" s="612"/>
      <c r="M44" s="285"/>
      <c r="N44" s="286" t="s">
        <v>351</v>
      </c>
      <c r="O44" s="592"/>
      <c r="P44" s="593"/>
      <c r="Q44" s="593"/>
      <c r="R44" s="593"/>
      <c r="S44" s="593"/>
      <c r="T44" s="593"/>
      <c r="U44" s="593"/>
      <c r="V44" s="593"/>
      <c r="W44" s="593"/>
      <c r="X44" s="593"/>
      <c r="Y44" s="593"/>
      <c r="Z44" s="593"/>
      <c r="AA44" s="593"/>
      <c r="AB44" s="593"/>
      <c r="AC44" s="593"/>
      <c r="AD44" s="593"/>
      <c r="AE44" s="593"/>
      <c r="AF44" s="594"/>
    </row>
    <row r="45" spans="2:32" s="275" customFormat="1" ht="19.5" customHeight="1">
      <c r="B45" s="598"/>
      <c r="C45" s="599"/>
      <c r="D45" s="599"/>
      <c r="E45" s="599"/>
      <c r="F45" s="599"/>
      <c r="G45" s="599"/>
      <c r="H45" s="599"/>
      <c r="I45" s="599"/>
      <c r="J45" s="599"/>
      <c r="K45" s="599"/>
      <c r="L45" s="600"/>
      <c r="M45" s="278"/>
      <c r="N45" s="279" t="s">
        <v>351</v>
      </c>
      <c r="O45" s="278"/>
      <c r="P45" s="280"/>
      <c r="Q45" s="280"/>
      <c r="R45" s="280"/>
      <c r="S45" s="280"/>
      <c r="T45" s="280"/>
      <c r="U45" s="280"/>
      <c r="V45" s="280"/>
      <c r="W45" s="280"/>
      <c r="X45" s="280"/>
      <c r="Y45" s="280"/>
      <c r="Z45" s="280"/>
      <c r="AA45" s="280"/>
      <c r="AB45" s="280"/>
      <c r="AC45" s="280"/>
      <c r="AD45" s="280"/>
      <c r="AE45" s="280"/>
      <c r="AF45" s="279"/>
    </row>
    <row r="46" spans="2:32" s="275" customFormat="1" ht="19.5" customHeight="1">
      <c r="B46" s="601"/>
      <c r="C46" s="602"/>
      <c r="D46" s="602"/>
      <c r="E46" s="602"/>
      <c r="F46" s="602"/>
      <c r="G46" s="602"/>
      <c r="H46" s="602"/>
      <c r="I46" s="602"/>
      <c r="J46" s="602"/>
      <c r="K46" s="602"/>
      <c r="L46" s="603"/>
      <c r="M46" s="278"/>
      <c r="N46" s="279" t="s">
        <v>351</v>
      </c>
      <c r="O46" s="278"/>
      <c r="P46" s="280"/>
      <c r="Q46" s="280"/>
      <c r="R46" s="280"/>
      <c r="S46" s="280"/>
      <c r="T46" s="280"/>
      <c r="U46" s="280"/>
      <c r="V46" s="280"/>
      <c r="W46" s="280"/>
      <c r="X46" s="280"/>
      <c r="Y46" s="280"/>
      <c r="Z46" s="280"/>
      <c r="AA46" s="280"/>
      <c r="AB46" s="280"/>
      <c r="AC46" s="280"/>
      <c r="AD46" s="280"/>
      <c r="AE46" s="280"/>
      <c r="AF46" s="279"/>
    </row>
    <row r="47" spans="2:32" s="275" customFormat="1" ht="19.5" customHeight="1">
      <c r="B47" s="595" t="s">
        <v>361</v>
      </c>
      <c r="C47" s="596"/>
      <c r="D47" s="596"/>
      <c r="E47" s="596"/>
      <c r="F47" s="596"/>
      <c r="G47" s="596"/>
      <c r="H47" s="596"/>
      <c r="I47" s="596"/>
      <c r="J47" s="596"/>
      <c r="K47" s="596"/>
      <c r="L47" s="597"/>
      <c r="M47" s="278"/>
      <c r="N47" s="280" t="s">
        <v>351</v>
      </c>
      <c r="O47" s="278"/>
      <c r="P47" s="280"/>
      <c r="Q47" s="280"/>
      <c r="R47" s="280"/>
      <c r="S47" s="280"/>
      <c r="T47" s="280"/>
      <c r="U47" s="280"/>
      <c r="V47" s="280"/>
      <c r="W47" s="280"/>
      <c r="X47" s="280"/>
      <c r="Y47" s="280"/>
      <c r="Z47" s="280"/>
      <c r="AA47" s="280"/>
      <c r="AB47" s="280"/>
      <c r="AC47" s="280"/>
      <c r="AD47" s="280"/>
      <c r="AE47" s="280"/>
      <c r="AF47" s="279"/>
    </row>
    <row r="48" spans="2:32" s="275" customFormat="1" ht="19.5" customHeight="1">
      <c r="B48" s="598"/>
      <c r="C48" s="599"/>
      <c r="D48" s="599"/>
      <c r="E48" s="599"/>
      <c r="F48" s="599"/>
      <c r="G48" s="599"/>
      <c r="H48" s="599"/>
      <c r="I48" s="599"/>
      <c r="J48" s="599"/>
      <c r="K48" s="599"/>
      <c r="L48" s="600"/>
      <c r="M48" s="278"/>
      <c r="N48" s="280" t="s">
        <v>351</v>
      </c>
      <c r="O48" s="278"/>
      <c r="P48" s="280"/>
      <c r="Q48" s="280"/>
      <c r="R48" s="280"/>
      <c r="S48" s="280"/>
      <c r="T48" s="280"/>
      <c r="U48" s="280"/>
      <c r="V48" s="280"/>
      <c r="W48" s="280"/>
      <c r="X48" s="280"/>
      <c r="Y48" s="280"/>
      <c r="Z48" s="280"/>
      <c r="AA48" s="280"/>
      <c r="AB48" s="280"/>
      <c r="AC48" s="280"/>
      <c r="AD48" s="280"/>
      <c r="AE48" s="280"/>
      <c r="AF48" s="279"/>
    </row>
    <row r="49" spans="1:32" s="275" customFormat="1" ht="19.5" customHeight="1">
      <c r="B49" s="601"/>
      <c r="C49" s="602"/>
      <c r="D49" s="602"/>
      <c r="E49" s="602"/>
      <c r="F49" s="602"/>
      <c r="G49" s="602"/>
      <c r="H49" s="602"/>
      <c r="I49" s="602"/>
      <c r="J49" s="602"/>
      <c r="K49" s="602"/>
      <c r="L49" s="603"/>
      <c r="M49" s="281"/>
      <c r="N49" s="282" t="s">
        <v>351</v>
      </c>
      <c r="O49" s="278"/>
      <c r="P49" s="280"/>
      <c r="Q49" s="280"/>
      <c r="R49" s="280"/>
      <c r="S49" s="280"/>
      <c r="T49" s="280"/>
      <c r="U49" s="280"/>
      <c r="V49" s="280"/>
      <c r="W49" s="280"/>
      <c r="X49" s="280"/>
      <c r="Y49" s="280"/>
      <c r="Z49" s="280"/>
      <c r="AA49" s="280"/>
      <c r="AB49" s="280"/>
      <c r="AC49" s="280"/>
      <c r="AD49" s="280"/>
      <c r="AE49" s="280"/>
      <c r="AF49" s="279"/>
    </row>
    <row r="50" spans="1:32" s="275" customFormat="1" ht="19.5" customHeight="1">
      <c r="B50" s="595" t="s">
        <v>362</v>
      </c>
      <c r="C50" s="596"/>
      <c r="D50" s="596"/>
      <c r="E50" s="596"/>
      <c r="F50" s="596"/>
      <c r="G50" s="596"/>
      <c r="H50" s="596"/>
      <c r="I50" s="596"/>
      <c r="J50" s="596"/>
      <c r="K50" s="596"/>
      <c r="L50" s="597"/>
      <c r="M50" s="278"/>
      <c r="N50" s="279" t="s">
        <v>351</v>
      </c>
      <c r="O50" s="278"/>
      <c r="P50" s="280"/>
      <c r="Q50" s="280"/>
      <c r="R50" s="280"/>
      <c r="S50" s="280"/>
      <c r="T50" s="280"/>
      <c r="U50" s="280"/>
      <c r="V50" s="280"/>
      <c r="W50" s="280"/>
      <c r="X50" s="280"/>
      <c r="Y50" s="280"/>
      <c r="Z50" s="280"/>
      <c r="AA50" s="280"/>
      <c r="AB50" s="280"/>
      <c r="AC50" s="280"/>
      <c r="AD50" s="280"/>
      <c r="AE50" s="280"/>
      <c r="AF50" s="279"/>
    </row>
    <row r="51" spans="1:32" s="275" customFormat="1" ht="19.5" customHeight="1">
      <c r="B51" s="604"/>
      <c r="C51" s="605"/>
      <c r="D51" s="605"/>
      <c r="E51" s="605"/>
      <c r="F51" s="605"/>
      <c r="G51" s="605"/>
      <c r="H51" s="605"/>
      <c r="I51" s="605"/>
      <c r="J51" s="605"/>
      <c r="K51" s="605"/>
      <c r="L51" s="606"/>
      <c r="M51" s="278"/>
      <c r="N51" s="279" t="s">
        <v>351</v>
      </c>
      <c r="O51" s="278"/>
      <c r="P51" s="280"/>
      <c r="Q51" s="280"/>
      <c r="R51" s="280"/>
      <c r="S51" s="280"/>
      <c r="T51" s="280"/>
      <c r="U51" s="280"/>
      <c r="V51" s="280"/>
      <c r="W51" s="280"/>
      <c r="X51" s="280"/>
      <c r="Y51" s="280"/>
      <c r="Z51" s="280"/>
      <c r="AA51" s="280"/>
      <c r="AB51" s="280"/>
      <c r="AC51" s="280"/>
      <c r="AD51" s="280"/>
      <c r="AE51" s="280"/>
      <c r="AF51" s="279"/>
    </row>
    <row r="52" spans="1:32" s="275" customFormat="1" ht="19.5" customHeight="1">
      <c r="B52" s="607"/>
      <c r="C52" s="608"/>
      <c r="D52" s="608"/>
      <c r="E52" s="608"/>
      <c r="F52" s="608"/>
      <c r="G52" s="608"/>
      <c r="H52" s="608"/>
      <c r="I52" s="608"/>
      <c r="J52" s="608"/>
      <c r="K52" s="608"/>
      <c r="L52" s="609"/>
      <c r="M52" s="278"/>
      <c r="N52" s="279" t="s">
        <v>351</v>
      </c>
      <c r="O52" s="278"/>
      <c r="P52" s="280"/>
      <c r="Q52" s="280"/>
      <c r="R52" s="280"/>
      <c r="S52" s="280"/>
      <c r="T52" s="280"/>
      <c r="U52" s="280"/>
      <c r="V52" s="280"/>
      <c r="W52" s="280"/>
      <c r="X52" s="280"/>
      <c r="Y52" s="280"/>
      <c r="Z52" s="280"/>
      <c r="AA52" s="280"/>
      <c r="AB52" s="280"/>
      <c r="AC52" s="280"/>
      <c r="AD52" s="280"/>
      <c r="AE52" s="280"/>
      <c r="AF52" s="279"/>
    </row>
    <row r="54" spans="1:32">
      <c r="B54" s="269" t="s">
        <v>363</v>
      </c>
    </row>
    <row r="55" spans="1:32">
      <c r="B55" s="269" t="s">
        <v>364</v>
      </c>
    </row>
    <row r="57" spans="1:32">
      <c r="A57" s="269" t="s">
        <v>365</v>
      </c>
    </row>
  </sheetData>
  <mergeCells count="19">
    <mergeCell ref="B17:L19"/>
    <mergeCell ref="O17:AF17"/>
    <mergeCell ref="B9:AF10"/>
    <mergeCell ref="R14:V14"/>
    <mergeCell ref="B16:L16"/>
    <mergeCell ref="M16:N16"/>
    <mergeCell ref="O16:AF16"/>
    <mergeCell ref="O44:AF44"/>
    <mergeCell ref="B47:L49"/>
    <mergeCell ref="B50:L52"/>
    <mergeCell ref="B20:L22"/>
    <mergeCell ref="B23:L25"/>
    <mergeCell ref="B26:L28"/>
    <mergeCell ref="B29:L31"/>
    <mergeCell ref="B32:L34"/>
    <mergeCell ref="B35:L37"/>
    <mergeCell ref="B38:L40"/>
    <mergeCell ref="B41:L43"/>
    <mergeCell ref="B44:L46"/>
  </mergeCells>
  <phoneticPr fontId="3"/>
  <pageMargins left="0.59055118110236227" right="0" top="0.39370078740157483" bottom="0" header="0.51181102362204722" footer="0.51181102362204722"/>
  <pageSetup paperSize="9" scale="7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地域密着型通所介護</vt:lpstr>
      <vt:lpstr>別紙7</vt:lpstr>
      <vt:lpstr>別紙12-3</vt:lpstr>
      <vt:lpstr>別紙12-3(添付)</vt:lpstr>
      <vt:lpstr>別紙12-3(勤続証明)</vt:lpstr>
      <vt:lpstr>別紙19</vt:lpstr>
      <vt:lpstr>参考（認知症加算）</vt:lpstr>
      <vt:lpstr>参考（中重度ケア体制）</vt:lpstr>
      <vt:lpstr>別紙5－2</vt:lpstr>
      <vt:lpstr>申請様式</vt:lpstr>
      <vt:lpstr>参考様式</vt:lpstr>
      <vt:lpstr>'参考（中重度ケア体制）'!Print_Area</vt:lpstr>
      <vt:lpstr>'参考（認知症加算）'!Print_Area</vt:lpstr>
      <vt:lpstr>参考様式!Print_Area</vt:lpstr>
      <vt:lpstr>申請様式!Print_Area</vt:lpstr>
      <vt:lpstr>'別紙12-3'!Print_Area</vt:lpstr>
      <vt:lpstr>'別紙12-3(添付)'!Print_Area</vt:lpstr>
      <vt:lpstr>別紙19!Print_Area</vt:lpstr>
      <vt:lpstr>'別紙5－2'!Print_Area</vt:lpstr>
      <vt:lpstr>別紙7!Print_Area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manager</cp:lastModifiedBy>
  <cp:lastPrinted>2021-03-19T01:22:43Z</cp:lastPrinted>
  <dcterms:created xsi:type="dcterms:W3CDTF">2020-03-06T07:32:53Z</dcterms:created>
  <dcterms:modified xsi:type="dcterms:W3CDTF">2021-03-23T03:45:08Z</dcterms:modified>
</cp:coreProperties>
</file>